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5480" windowHeight="11535" activeTab="1"/>
  </bookViews>
  <sheets>
    <sheet name="NASLOV" sheetId="5" r:id="rId1"/>
    <sheet name="OPĆI DIO" sheetId="1" r:id="rId2"/>
    <sheet name="POSEBNI DIO" sheetId="4" r:id="rId3"/>
    <sheet name="List2" sheetId="2" r:id="rId4"/>
    <sheet name="List3" sheetId="3" r:id="rId5"/>
  </sheets>
  <calcPr calcId="145621"/>
</workbook>
</file>

<file path=xl/calcChain.xml><?xml version="1.0" encoding="utf-8"?>
<calcChain xmlns="http://schemas.openxmlformats.org/spreadsheetml/2006/main">
  <c r="G143" i="1" l="1"/>
  <c r="G145" i="1"/>
  <c r="G146" i="1"/>
  <c r="G150" i="1"/>
  <c r="G142" i="1"/>
  <c r="G141" i="1"/>
  <c r="G80" i="1"/>
  <c r="G82" i="1"/>
  <c r="G84" i="1"/>
  <c r="G87" i="1"/>
  <c r="G88" i="1"/>
  <c r="G93" i="1"/>
  <c r="G100" i="1"/>
  <c r="G112" i="1"/>
  <c r="G118" i="1"/>
  <c r="G119" i="1"/>
  <c r="G123" i="1"/>
  <c r="G124" i="1"/>
  <c r="G126" i="1"/>
  <c r="G127" i="1"/>
  <c r="G129" i="1"/>
  <c r="G130" i="1"/>
  <c r="G132" i="1"/>
  <c r="G133" i="1"/>
  <c r="G135" i="1"/>
  <c r="G79" i="1"/>
  <c r="G78" i="1"/>
  <c r="G77" i="1"/>
  <c r="G75" i="1"/>
  <c r="G74" i="1"/>
  <c r="G73" i="1"/>
  <c r="G27" i="1"/>
  <c r="G33" i="1"/>
  <c r="G36" i="1"/>
  <c r="G39" i="1"/>
  <c r="G42" i="1"/>
  <c r="G45" i="1"/>
  <c r="G48" i="1"/>
  <c r="G49" i="1"/>
  <c r="G52" i="1"/>
  <c r="G57" i="1"/>
  <c r="G58" i="1"/>
  <c r="G62" i="1"/>
  <c r="G66" i="1"/>
  <c r="G70" i="1"/>
  <c r="G71" i="1"/>
  <c r="G26" i="1"/>
  <c r="G25" i="1"/>
  <c r="G24" i="1"/>
  <c r="G12" i="1"/>
  <c r="G11" i="1"/>
  <c r="G10" i="1"/>
  <c r="G9" i="1"/>
  <c r="F12" i="1"/>
  <c r="F11" i="1"/>
  <c r="F10" i="1"/>
  <c r="F9" i="1"/>
  <c r="E141" i="1" l="1"/>
  <c r="E88" i="1"/>
  <c r="C88" i="1"/>
  <c r="D77" i="1"/>
  <c r="F24" i="1"/>
  <c r="D24" i="1"/>
  <c r="E24" i="1"/>
  <c r="C24" i="1"/>
  <c r="C154" i="1"/>
  <c r="C150" i="1"/>
  <c r="C146" i="1"/>
  <c r="C145" i="1" s="1"/>
  <c r="C143" i="1"/>
  <c r="C142" i="1" s="1"/>
  <c r="C141" i="1" s="1"/>
  <c r="C12" i="1" s="1"/>
  <c r="C139" i="1"/>
  <c r="C137" i="1"/>
  <c r="C135" i="1"/>
  <c r="C132" i="1" s="1"/>
  <c r="C133" i="1"/>
  <c r="C130" i="1"/>
  <c r="C129" i="1" s="1"/>
  <c r="C127" i="1"/>
  <c r="C126" i="1" s="1"/>
  <c r="C124" i="1"/>
  <c r="C123" i="1" s="1"/>
  <c r="C119" i="1"/>
  <c r="C118" i="1"/>
  <c r="C112" i="1"/>
  <c r="C110" i="1"/>
  <c r="C100" i="1"/>
  <c r="C93" i="1"/>
  <c r="C84" i="1"/>
  <c r="C82" i="1"/>
  <c r="C80" i="1"/>
  <c r="C75" i="1"/>
  <c r="C74" i="1" s="1"/>
  <c r="C73" i="1" s="1"/>
  <c r="C10" i="1" s="1"/>
  <c r="C71" i="1"/>
  <c r="C70" i="1"/>
  <c r="C66" i="1"/>
  <c r="C62" i="1"/>
  <c r="C58" i="1"/>
  <c r="C57" i="1"/>
  <c r="C52" i="1"/>
  <c r="C49" i="1"/>
  <c r="C48" i="1"/>
  <c r="C45" i="1"/>
  <c r="C39" i="1" s="1"/>
  <c r="C42" i="1"/>
  <c r="C40" i="1"/>
  <c r="C36" i="1"/>
  <c r="C33" i="1"/>
  <c r="C27" i="1"/>
  <c r="C87" i="1" l="1"/>
  <c r="C79" i="1"/>
  <c r="C26" i="1"/>
  <c r="C25" i="1" s="1"/>
  <c r="C9" i="1" s="1"/>
  <c r="E111" i="4"/>
  <c r="C38" i="4"/>
  <c r="C37" i="4" s="1"/>
  <c r="D165" i="4"/>
  <c r="C170" i="4"/>
  <c r="C126" i="4"/>
  <c r="C117" i="4"/>
  <c r="C12" i="4"/>
  <c r="D192" i="4"/>
  <c r="E192" i="4" s="1"/>
  <c r="D185" i="4"/>
  <c r="E185" i="4" s="1"/>
  <c r="D181" i="4"/>
  <c r="E181" i="4" s="1"/>
  <c r="D178" i="4"/>
  <c r="E178" i="4" s="1"/>
  <c r="D175" i="4"/>
  <c r="E175" i="4" s="1"/>
  <c r="D173" i="4"/>
  <c r="E173" i="4" s="1"/>
  <c r="D171" i="4"/>
  <c r="E171" i="4" s="1"/>
  <c r="D167" i="4"/>
  <c r="E167" i="4" s="1"/>
  <c r="D162" i="4"/>
  <c r="E162" i="4" s="1"/>
  <c r="D158" i="4"/>
  <c r="E158" i="4" s="1"/>
  <c r="D156" i="4"/>
  <c r="E156" i="4" s="1"/>
  <c r="D152" i="4"/>
  <c r="E152" i="4" s="1"/>
  <c r="D149" i="4"/>
  <c r="E149" i="4" s="1"/>
  <c r="D147" i="4"/>
  <c r="E147" i="4" s="1"/>
  <c r="D145" i="4"/>
  <c r="E145" i="4" s="1"/>
  <c r="D138" i="4"/>
  <c r="E138" i="4" s="1"/>
  <c r="D134" i="4"/>
  <c r="E134" i="4" s="1"/>
  <c r="D132" i="4"/>
  <c r="E132" i="4" s="1"/>
  <c r="D129" i="4"/>
  <c r="E129" i="4" s="1"/>
  <c r="D127" i="4"/>
  <c r="E127" i="4" s="1"/>
  <c r="D122" i="4"/>
  <c r="E122" i="4" s="1"/>
  <c r="D118" i="4"/>
  <c r="E118" i="4" s="1"/>
  <c r="D115" i="4"/>
  <c r="E115" i="4" s="1"/>
  <c r="D110" i="4"/>
  <c r="E110" i="4" s="1"/>
  <c r="D107" i="4"/>
  <c r="E107" i="4" s="1"/>
  <c r="D104" i="4"/>
  <c r="E104" i="4" s="1"/>
  <c r="D101" i="4"/>
  <c r="E101" i="4" s="1"/>
  <c r="D95" i="4"/>
  <c r="E95" i="4" s="1"/>
  <c r="D91" i="4"/>
  <c r="E91" i="4" s="1"/>
  <c r="D89" i="4"/>
  <c r="E89" i="4" s="1"/>
  <c r="D87" i="4"/>
  <c r="D85" i="4"/>
  <c r="E85" i="4" s="1"/>
  <c r="D83" i="4"/>
  <c r="E83" i="4" s="1"/>
  <c r="D81" i="4"/>
  <c r="E81" i="4" s="1"/>
  <c r="D79" i="4"/>
  <c r="E79" i="4" s="1"/>
  <c r="D77" i="4"/>
  <c r="E77" i="4" s="1"/>
  <c r="D73" i="4"/>
  <c r="E73" i="4" s="1"/>
  <c r="D68" i="4"/>
  <c r="E68" i="4" s="1"/>
  <c r="D66" i="4"/>
  <c r="D56" i="4"/>
  <c r="E56" i="4" s="1"/>
  <c r="D50" i="4"/>
  <c r="E50" i="4" s="1"/>
  <c r="D46" i="4"/>
  <c r="E46" i="4" s="1"/>
  <c r="D43" i="4"/>
  <c r="E43" i="4" s="1"/>
  <c r="D41" i="4"/>
  <c r="E41" i="4" s="1"/>
  <c r="D39" i="4"/>
  <c r="E39" i="4" s="1"/>
  <c r="D33" i="4"/>
  <c r="E33" i="4" s="1"/>
  <c r="D28" i="4"/>
  <c r="E28" i="4" s="1"/>
  <c r="D26" i="4"/>
  <c r="E26" i="4" s="1"/>
  <c r="D20" i="4"/>
  <c r="E20" i="4" s="1"/>
  <c r="D17" i="4"/>
  <c r="E17" i="4" s="1"/>
  <c r="D15" i="4"/>
  <c r="E15" i="4" s="1"/>
  <c r="D13" i="4"/>
  <c r="E13" i="4" s="1"/>
  <c r="D170" i="4"/>
  <c r="D169" i="4" s="1"/>
  <c r="E169" i="4" s="1"/>
  <c r="C144" i="4"/>
  <c r="D126" i="4"/>
  <c r="E126" i="4" s="1"/>
  <c r="D121" i="4"/>
  <c r="E121" i="4" s="1"/>
  <c r="D120" i="4"/>
  <c r="E120" i="4" s="1"/>
  <c r="C121" i="4"/>
  <c r="D117" i="4"/>
  <c r="E117" i="4" s="1"/>
  <c r="C114" i="4"/>
  <c r="D114" i="4"/>
  <c r="E114" i="4" s="1"/>
  <c r="D109" i="4"/>
  <c r="E109" i="4" s="1"/>
  <c r="C110" i="4"/>
  <c r="C106" i="4"/>
  <c r="D106" i="4"/>
  <c r="E106" i="4" s="1"/>
  <c r="C103" i="4"/>
  <c r="D103" i="4"/>
  <c r="E103" i="4" s="1"/>
  <c r="D100" i="4"/>
  <c r="E100" i="4" s="1"/>
  <c r="D99" i="4"/>
  <c r="C100" i="4"/>
  <c r="C99" i="4" s="1"/>
  <c r="D38" i="4"/>
  <c r="C32" i="4"/>
  <c r="D32" i="4"/>
  <c r="E32" i="4" s="1"/>
  <c r="C25" i="4"/>
  <c r="D12" i="4"/>
  <c r="D11" i="4" s="1"/>
  <c r="C109" i="4"/>
  <c r="C113" i="4"/>
  <c r="C120" i="4"/>
  <c r="C125" i="4"/>
  <c r="C124" i="4"/>
  <c r="C11" i="4"/>
  <c r="C10" i="4" s="1"/>
  <c r="C24" i="4"/>
  <c r="C31" i="4"/>
  <c r="C30" i="4" s="1"/>
  <c r="E30" i="4" s="1"/>
  <c r="C143" i="4"/>
  <c r="C169" i="4"/>
  <c r="C142" i="4" s="1"/>
  <c r="C141" i="4" s="1"/>
  <c r="E143" i="1"/>
  <c r="E142" i="1" s="1"/>
  <c r="D143" i="1"/>
  <c r="E146" i="1"/>
  <c r="E150" i="1"/>
  <c r="E154" i="1"/>
  <c r="E145" i="1" s="1"/>
  <c r="D146" i="1"/>
  <c r="F146" i="1" s="1"/>
  <c r="D150" i="1"/>
  <c r="D154" i="1"/>
  <c r="F150" i="1"/>
  <c r="E80" i="1"/>
  <c r="E79" i="1" s="1"/>
  <c r="F79" i="1" s="1"/>
  <c r="D80" i="1"/>
  <c r="E82" i="1"/>
  <c r="D82" i="1"/>
  <c r="F82" i="1"/>
  <c r="E84" i="1"/>
  <c r="F84" i="1" s="1"/>
  <c r="D84" i="1"/>
  <c r="E93" i="1"/>
  <c r="F93" i="1" s="1"/>
  <c r="E100" i="1"/>
  <c r="E110" i="1"/>
  <c r="E112" i="1"/>
  <c r="F112" i="1" s="1"/>
  <c r="D88" i="1"/>
  <c r="D93" i="1"/>
  <c r="D100" i="1"/>
  <c r="D110" i="1"/>
  <c r="D112" i="1"/>
  <c r="E119" i="1"/>
  <c r="E118" i="1" s="1"/>
  <c r="D119" i="1"/>
  <c r="D118" i="1" s="1"/>
  <c r="E124" i="1"/>
  <c r="E123" i="1"/>
  <c r="D124" i="1"/>
  <c r="D123" i="1" s="1"/>
  <c r="E127" i="1"/>
  <c r="E126" i="1" s="1"/>
  <c r="D127" i="1"/>
  <c r="D126" i="1"/>
  <c r="E130" i="1"/>
  <c r="E129" i="1"/>
  <c r="D130" i="1"/>
  <c r="D129" i="1" s="1"/>
  <c r="E133" i="1"/>
  <c r="F133" i="1" s="1"/>
  <c r="E135" i="1"/>
  <c r="E137" i="1"/>
  <c r="E139" i="1"/>
  <c r="E132" i="1"/>
  <c r="D133" i="1"/>
  <c r="D135" i="1"/>
  <c r="D137" i="1"/>
  <c r="D139" i="1"/>
  <c r="F135" i="1"/>
  <c r="D79" i="1"/>
  <c r="E75" i="1"/>
  <c r="D75" i="1"/>
  <c r="D74" i="1" s="1"/>
  <c r="D73" i="1" s="1"/>
  <c r="D10" i="1" s="1"/>
  <c r="F75" i="1"/>
  <c r="E74" i="1"/>
  <c r="F74" i="1" s="1"/>
  <c r="E33" i="1"/>
  <c r="D33" i="1"/>
  <c r="F33" i="1"/>
  <c r="E36" i="1"/>
  <c r="F36" i="1" s="1"/>
  <c r="D36" i="1"/>
  <c r="E40" i="1"/>
  <c r="F40" i="1" s="1"/>
  <c r="E42" i="1"/>
  <c r="F42" i="1" s="1"/>
  <c r="E45" i="1"/>
  <c r="D40" i="1"/>
  <c r="D42" i="1"/>
  <c r="D45" i="1"/>
  <c r="F45" i="1" s="1"/>
  <c r="E49" i="1"/>
  <c r="E52" i="1"/>
  <c r="F52" i="1" s="1"/>
  <c r="D49" i="1"/>
  <c r="D52" i="1"/>
  <c r="E58" i="1"/>
  <c r="E57" i="1" s="1"/>
  <c r="F57" i="1" s="1"/>
  <c r="E62" i="1"/>
  <c r="E66" i="1"/>
  <c r="D58" i="1"/>
  <c r="D57" i="1" s="1"/>
  <c r="D62" i="1"/>
  <c r="D66" i="1"/>
  <c r="F58" i="1"/>
  <c r="F62" i="1"/>
  <c r="F66" i="1"/>
  <c r="E71" i="1"/>
  <c r="E70" i="1"/>
  <c r="D71" i="1"/>
  <c r="D70" i="1" s="1"/>
  <c r="E27" i="1"/>
  <c r="D27" i="1"/>
  <c r="D26" i="1" s="1"/>
  <c r="E12" i="1"/>
  <c r="D25" i="4" l="1"/>
  <c r="C78" i="1"/>
  <c r="C11" i="1" s="1"/>
  <c r="C13" i="1" s="1"/>
  <c r="F143" i="1"/>
  <c r="F70" i="1"/>
  <c r="F27" i="1"/>
  <c r="E87" i="1"/>
  <c r="E78" i="1" s="1"/>
  <c r="E77" i="1" s="1"/>
  <c r="F77" i="1" s="1"/>
  <c r="F145" i="1"/>
  <c r="D39" i="1"/>
  <c r="D132" i="1"/>
  <c r="F132" i="1" s="1"/>
  <c r="F137" i="1"/>
  <c r="F126" i="1"/>
  <c r="D87" i="1"/>
  <c r="D142" i="1"/>
  <c r="F142" i="1" s="1"/>
  <c r="D145" i="1"/>
  <c r="D141" i="1" s="1"/>
  <c r="E48" i="1"/>
  <c r="F48" i="1" s="1"/>
  <c r="F118" i="1"/>
  <c r="F71" i="1"/>
  <c r="D48" i="1"/>
  <c r="F124" i="1"/>
  <c r="F88" i="1"/>
  <c r="F80" i="1"/>
  <c r="F87" i="1"/>
  <c r="D78" i="1"/>
  <c r="D11" i="1" s="1"/>
  <c r="E38" i="4"/>
  <c r="D125" i="4"/>
  <c r="D25" i="1"/>
  <c r="D9" i="1" s="1"/>
  <c r="E99" i="4"/>
  <c r="F123" i="1"/>
  <c r="E11" i="4"/>
  <c r="F129" i="1"/>
  <c r="D12" i="1"/>
  <c r="F141" i="1"/>
  <c r="C9" i="4"/>
  <c r="C36" i="4"/>
  <c r="C35" i="4" s="1"/>
  <c r="F49" i="1"/>
  <c r="E39" i="1"/>
  <c r="F39" i="1" s="1"/>
  <c r="E73" i="1"/>
  <c r="F130" i="1"/>
  <c r="E12" i="4"/>
  <c r="E170" i="4"/>
  <c r="E26" i="1"/>
  <c r="F100" i="1"/>
  <c r="D113" i="4"/>
  <c r="E113" i="4" s="1"/>
  <c r="F127" i="1"/>
  <c r="F119" i="1"/>
  <c r="D37" i="4"/>
  <c r="D144" i="4"/>
  <c r="E31" i="4"/>
  <c r="F154" i="1"/>
  <c r="E25" i="4" l="1"/>
  <c r="D24" i="4"/>
  <c r="C77" i="1"/>
  <c r="D13" i="1"/>
  <c r="E125" i="4"/>
  <c r="D124" i="4"/>
  <c r="E124" i="4" s="1"/>
  <c r="F78" i="1"/>
  <c r="E11" i="1"/>
  <c r="E25" i="1"/>
  <c r="F26" i="1"/>
  <c r="F73" i="1"/>
  <c r="E10" i="1"/>
  <c r="C8" i="4"/>
  <c r="E37" i="4"/>
  <c r="D36" i="4"/>
  <c r="E36" i="4" s="1"/>
  <c r="E144" i="4"/>
  <c r="D143" i="4"/>
  <c r="E24" i="4" l="1"/>
  <c r="D10" i="4"/>
  <c r="D35" i="4"/>
  <c r="E35" i="4" s="1"/>
  <c r="E143" i="4"/>
  <c r="D142" i="4"/>
  <c r="E9" i="1"/>
  <c r="E13" i="1" s="1"/>
  <c r="F25" i="1"/>
  <c r="D9" i="4" l="1"/>
  <c r="E9" i="4" s="1"/>
  <c r="E10" i="4"/>
  <c r="E142" i="4"/>
  <c r="D141" i="4"/>
  <c r="E141" i="4" l="1"/>
  <c r="D8" i="4"/>
  <c r="E8" i="4" s="1"/>
</calcChain>
</file>

<file path=xl/sharedStrings.xml><?xml version="1.0" encoding="utf-8"?>
<sst xmlns="http://schemas.openxmlformats.org/spreadsheetml/2006/main" count="389" uniqueCount="211">
  <si>
    <t>OPĆINA DVOR</t>
  </si>
  <si>
    <t>OIB: 88983260227</t>
  </si>
  <si>
    <t>OPĆI DIO</t>
  </si>
  <si>
    <t>PLANIRANO</t>
  </si>
  <si>
    <t>OSTVARENO</t>
  </si>
  <si>
    <t>INDEX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</si>
  <si>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</si>
  <si>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</si>
  <si>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</si>
  <si>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</si>
  <si>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</si>
  <si>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>B. RAČUN ZADUŽIVANJA/FINANCIRANJA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</si>
  <si>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</si>
  <si>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</si>
  <si>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</si>
  <si>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</si>
  <si>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</si>
  <si>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</si>
  <si>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</si>
  <si>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</si>
  <si>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</si>
  <si>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</si>
  <si>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</si>
  <si>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</si>
  <si>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</si>
  <si>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</si>
  <si>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</si>
  <si>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</si>
  <si>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</si>
  <si>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</si>
  <si>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</si>
  <si>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(darovnice) i od subjekata unutar općeg proračuna</t>
  </si>
  <si>
    <t>Pomoći od međunarodnih organizacija te institucija i tijela EU</t>
  </si>
  <si>
    <t>Kapitalne pomoći od međunarodnih organizacija</t>
  </si>
  <si>
    <t>Pomoći iz proračuna</t>
  </si>
  <si>
    <t>Tekuće pomoći iz proračuna</t>
  </si>
  <si>
    <t>Kapitalne pomoći iz proračuna</t>
  </si>
  <si>
    <t>Pomoći od ostalih subjekata unutar općeg proračuna</t>
  </si>
  <si>
    <t>Tekuće pomoći od ostalih subjekata unutar općeg proračuna</t>
  </si>
  <si>
    <t>Kapitalne pomoći od ostalih subjekata unutar općeg proračuna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</si>
  <si>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</si>
  <si>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</si>
  <si>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</si>
  <si>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</si>
  <si>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</si>
  <si>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</si>
  <si>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</si>
  <si>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</si>
  <si>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</si>
  <si>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</si>
  <si>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</si>
  <si>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"Županijske, gradske i općinske pristojbe i naknade"</t>
  </si>
  <si>
    <t>Ostale upravne pristojbe i naknade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</si>
  <si>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</si>
  <si>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</si>
  <si>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</si>
  <si>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</si>
  <si>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</si>
  <si>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</si>
  <si>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</si>
  <si>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</si>
  <si>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</si>
  <si>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</si>
  <si>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Prihodi od prodaje proizvoda i robe te pruženih usluga</t>
  </si>
  <si>
    <t>Prihodi od pruženih usluga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</si>
  <si>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</si>
  <si>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</si>
  <si>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</si>
  <si>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</si>
  <si>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</si>
  <si>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</si>
  <si>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</si>
  <si>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</si>
  <si>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</si>
  <si>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</si>
  <si>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</si>
  <si>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</si>
  <si>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</si>
  <si>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</si>
  <si>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</si>
  <si>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</si>
  <si>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</si>
  <si>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</si>
  <si>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</si>
  <si>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</si>
  <si>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</si>
  <si>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</si>
  <si>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</si>
  <si>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</si>
  <si>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</si>
  <si>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</si>
  <si>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</si>
  <si>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</si>
  <si>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</si>
  <si>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</si>
  <si>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</si>
  <si>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</si>
  <si>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</si>
  <si>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</si>
  <si>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</si>
  <si>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</si>
  <si>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</si>
  <si>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</si>
  <si>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</si>
  <si>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</si>
  <si>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</si>
  <si>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</si>
  <si>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</si>
  <si>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</si>
  <si>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</si>
  <si>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</si>
  <si>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društvima, poljoprivrednicima i obrtnicima izvan javnog sektora</t>
  </si>
  <si>
    <t>Subvencije poljoprivrednicima i obrtnicima</t>
  </si>
  <si>
    <t>Pomoći dane u inozemstvo i unutar opće države</t>
  </si>
  <si>
    <t>Pomoći unutar općeg proračuna</t>
  </si>
  <si>
    <t>Tekuće pomoći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</si>
  <si>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</si>
  <si>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</si>
  <si>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</si>
  <si>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Ostali rashodi</t>
  </si>
  <si>
    <t>Tekuće donacije</t>
  </si>
  <si>
    <t>Tekuće donacije u novcu</t>
  </si>
  <si>
    <t>Kapitalne donacije</t>
  </si>
  <si>
    <t>Kapitalne donacije neprofitnim organizacijama</t>
  </si>
  <si>
    <t>Kazne, penali i naknade štete</t>
  </si>
  <si>
    <t>Naknade šteta pravnim i fizičkim osobama</t>
  </si>
  <si>
    <t>Izvanredni rashodi</t>
  </si>
  <si>
    <t>Nepredviđeni rashodi do visine proračunske pričuve</t>
  </si>
  <si>
    <t>Rashodi za nabavu nefinancijske imovine</t>
  </si>
  <si>
    <t>Rashodi za nabavu neproizvedene dugotrajne imovine</t>
  </si>
  <si>
    <t>Nematerijalna imovina</t>
  </si>
  <si>
    <t>Ostala nematerijalna imovina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</si>
  <si>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</si>
  <si>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</si>
  <si>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</si>
  <si>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</si>
  <si>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</si>
  <si>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</si>
  <si>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</si>
  <si>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Oprema za održavanje i zaštitu</t>
  </si>
  <si>
    <t>Uređaji, strojevi i oprema za ostale namjene</t>
  </si>
  <si>
    <t>Knjige, umjetnička djela i ostalae izložbene vrijednosti</t>
  </si>
  <si>
    <t>Knjige</t>
  </si>
  <si>
    <t>VRSTA RASHODA / IZDATAKA</t>
  </si>
  <si>
    <t>PLANIRANO 2013.</t>
  </si>
  <si>
    <t>Izvršenje 1-6/13</t>
  </si>
  <si>
    <t>INDEKS</t>
  </si>
  <si>
    <t>UKUPNO RASHODI / IZDACI</t>
  </si>
  <si>
    <t>RAZDJEL  001   OPĆINSKA TIJELA</t>
  </si>
  <si>
    <t>GLAVA  01   OPĆE JAVNE USLUGE</t>
  </si>
  <si>
    <t>Program01 URED NAČELNIKA</t>
  </si>
  <si>
    <t>Aktivnost 01 Redovni poslovi ureda</t>
  </si>
  <si>
    <t>Program02 VIJEĆE I VSNM</t>
  </si>
  <si>
    <t>Aktivnost 01 Rad vijeća</t>
  </si>
  <si>
    <t>GLAVA  02   MJESNA SAMOUPRAVA</t>
  </si>
  <si>
    <t>Program03 DJELATNOST MO</t>
  </si>
  <si>
    <t>Aktivnost 01 redovna djelatnost MO</t>
  </si>
  <si>
    <t>RAZDJEL  002   JEDINSTVENI UPRAVNI ODJEL</t>
  </si>
  <si>
    <t>Program04 OPĆE JAVNE USLUGE</t>
  </si>
  <si>
    <t>Aktivnost 01 Redovni poslovi</t>
  </si>
  <si>
    <t>Program05 ZADOVOLJAVANJE POTREBA U KULTURI</t>
  </si>
  <si>
    <t>Aktivnost 01 Udruge civilnog karaktera</t>
  </si>
  <si>
    <t>Aktivnost 02 Narodno sveučilište</t>
  </si>
  <si>
    <t>Aktivnost 03 Zaštita spomenika kulture</t>
  </si>
  <si>
    <t>Program06 OSNOVNO OBRAZOVANJE</t>
  </si>
  <si>
    <t>Aktivnost 01 Sufinanciranje potreba škole</t>
  </si>
  <si>
    <t>Program07 ZADOVOLJAVANJE SOC. POTREBA GRAĐANA</t>
  </si>
  <si>
    <t>Aktivnost 01 Redovna aktivnost soc.skrbi</t>
  </si>
  <si>
    <t>Aktivnost 02 Dnevni boravak i pomoć u kući starijim osobama</t>
  </si>
  <si>
    <t>Program08 RAZVOJ I UNAPREĐENJE SPORTA I REKREACIJE</t>
  </si>
  <si>
    <t>Aktivnost 01 Djelatnost sportskih udruga i klubova</t>
  </si>
  <si>
    <t>GLAVA  02   JAVNI RADOVI</t>
  </si>
  <si>
    <t>Program10 ULJEPŠAJMO IZGLED OPĆINE</t>
  </si>
  <si>
    <t>Aktivnost 01 Uređenje bic.staza i zelenih površina</t>
  </si>
  <si>
    <t>RAZDJEL  003   PRORAČUNSKI KORISNICI</t>
  </si>
  <si>
    <t>GLAVA  01   DIREKTNI KORISNICI</t>
  </si>
  <si>
    <t>Aktivnost 04 Knjižnica i čitaonica</t>
  </si>
  <si>
    <t>Program09 PREDŠKOLSKI ODGOJ</t>
  </si>
  <si>
    <t>Aktivnost 01 Dječji vrtić</t>
  </si>
  <si>
    <t>Naknade za rad predstavničkih i izvršnih tijela, povjerenstava i SL.</t>
  </si>
  <si>
    <t>GLAVA  01   UPRAVNI ODJEL</t>
  </si>
  <si>
    <t xml:space="preserve"> </t>
  </si>
  <si>
    <t>OPĆINSKOG VIJEĆA</t>
  </si>
  <si>
    <t xml:space="preserve">PREDSJEDNIK </t>
  </si>
  <si>
    <t xml:space="preserve">    </t>
  </si>
  <si>
    <t>POLUGODIŠNJI IZVJEŠTAJ</t>
  </si>
  <si>
    <t>O IZVRŠENJU PRORAČUNA OPĆINE DVOR za razdoblje 1.1.2013.-30.06.2013.</t>
  </si>
  <si>
    <t xml:space="preserve">             Polugodišnji izvještaj o izvršenju propračuna Općine Dvor za razdoblje od</t>
  </si>
  <si>
    <t>REPUBLIKA HRVATSKA</t>
  </si>
  <si>
    <t>SISAČKO-MOSLAVAČKA ŽUPANIJA</t>
  </si>
  <si>
    <t>OPĆINSKO VIJEĆE</t>
  </si>
  <si>
    <t xml:space="preserve"> 1.1.2013. do 30.6.2013. godine sastoji se od:</t>
  </si>
  <si>
    <t>IZVRŠENJE OPĆEG DIJELA PRIHODA I RASHODA</t>
  </si>
  <si>
    <t xml:space="preserve">IZVRŠENJE POSEBNOG DIJELA </t>
  </si>
  <si>
    <t>Izvršenje 1-6/12</t>
  </si>
  <si>
    <t>UKUPNO PRIHODI /PRIMICI</t>
  </si>
  <si>
    <t>UKUPNO RASHODI /IZDACI</t>
  </si>
  <si>
    <t>Ostale naknade troškova zaposlenima</t>
  </si>
  <si>
    <t xml:space="preserve">    RAZLIKA - VIŠAK / MANJAK</t>
  </si>
  <si>
    <t>OBRAZLOŽENJE UZ OSTVARENJE PRIHODA I RASHODA</t>
  </si>
  <si>
    <t>IZVJEŠTAJ O IZVRŠENJU PRORAČUNA od 01.01.2013 do 30.06.2013</t>
  </si>
  <si>
    <t>IZVJEŠTAJ O IZVRŠENJU PRORAČUNA  1.01.2013 - 30.06.2013</t>
  </si>
  <si>
    <t>4=3/2</t>
  </si>
  <si>
    <t>4=3/1</t>
  </si>
  <si>
    <t xml:space="preserve">Temeljem članka 109.st.1. Zakona o proračunu (Narodne novine br.87/08, 136/12) i čl. 30 Statuta </t>
  </si>
  <si>
    <t xml:space="preserve">Općine Dvor (Službeni vjesnik Općine Dvor, br.31/09) Općinsko vijeće Općine Dvor na  sjednici               </t>
  </si>
  <si>
    <t>KLASA: 400-04/13-01/02</t>
  </si>
  <si>
    <t>URBROJ: 2176/08-02-13/01</t>
  </si>
  <si>
    <t>DVOR, 12. rujna 2013.</t>
  </si>
  <si>
    <t>održanoj  dana 12. 2013.godine, donijelo je</t>
  </si>
  <si>
    <t xml:space="preserve">          Stjepan Buić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</si>
</sst>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[$%]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3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13" fillId="0" borderId="0" xfId="1"/>
    <xf numFmtId="49" fontId="13" fillId="0" borderId="0" xfId="1" applyNumberFormat="1"/>
    <xf numFmtId="49" fontId="14" fillId="0" borderId="0" xfId="1" applyNumberFormat="1" applyFont="1"/>
    <xf numFmtId="49" fontId="15" fillId="0" borderId="0" xfId="1" applyNumberFormat="1" applyFont="1" applyAlignment="1">
      <alignment horizontal="right"/>
    </xf>
    <xf numFmtId="49" fontId="15" fillId="0" borderId="0" xfId="1" applyNumberFormat="1" applyFont="1"/>
    <xf numFmtId="0" fontId="16" fillId="0" borderId="0" xfId="1" applyFont="1"/>
    <xf numFmtId="49" fontId="16" fillId="0" borderId="0" xfId="1" applyNumberFormat="1" applyFont="1"/>
    <xf numFmtId="49" fontId="16" fillId="0" borderId="0" xfId="1" applyNumberFormat="1" applyFont="1" applyAlignment="1">
      <alignment horizontal="center"/>
    </xf>
    <xf numFmtId="49" fontId="17" fillId="0" borderId="0" xfId="1" applyNumberFormat="1" applyFont="1"/>
    <xf numFmtId="49" fontId="18" fillId="0" borderId="0" xfId="1" applyNumberFormat="1" applyFont="1"/>
    <xf numFmtId="49" fontId="14" fillId="0" borderId="0" xfId="1" applyNumberFormat="1" applyFont="1" applyAlignment="1">
      <alignment horizontal="center"/>
    </xf>
    <xf numFmtId="49" fontId="18" fillId="0" borderId="0" xfId="1" applyNumberFormat="1" applyFont="1" applyAlignment="1">
      <alignment horizontal="left"/>
    </xf>
    <xf numFmtId="49" fontId="19" fillId="0" borderId="0" xfId="1" applyNumberFormat="1" applyFont="1"/>
    <xf numFmtId="49" fontId="19" fillId="0" borderId="0" xfId="1" applyNumberFormat="1" applyFont="1" applyAlignment="1">
      <alignment horizontal="left"/>
    </xf>
    <xf numFmtId="49" fontId="14" fillId="0" borderId="0" xfId="1" applyNumberFormat="1" applyFont="1" applyAlignment="1">
      <alignment horizontal="left"/>
    </xf>
    <xf numFmtId="49" fontId="16" fillId="0" borderId="0" xfId="1" applyNumberFormat="1" applyFont="1" applyAlignment="1">
      <alignment horizontal="left"/>
    </xf>
    <xf numFmtId="49" fontId="20" fillId="0" borderId="0" xfId="1" applyNumberFormat="1" applyFont="1" applyAlignment="1">
      <alignment horizontal="left"/>
    </xf>
    <xf numFmtId="49" fontId="14" fillId="0" borderId="0" xfId="1" applyNumberFormat="1" applyFont="1" applyAlignment="1">
      <alignment horizontal="right"/>
    </xf>
    <xf numFmtId="49" fontId="20" fillId="0" borderId="0" xfId="1" applyNumberFormat="1" applyFont="1" applyAlignment="1"/>
    <xf numFmtId="0" fontId="21" fillId="0" borderId="0" xfId="1" applyFont="1"/>
    <xf numFmtId="49" fontId="21" fillId="0" borderId="0" xfId="1" applyNumberFormat="1" applyFont="1" applyAlignment="1">
      <alignment horizontal="left"/>
    </xf>
    <xf numFmtId="0" fontId="15" fillId="0" borderId="0" xfId="1" applyFont="1"/>
    <xf numFmtId="49" fontId="15" fillId="0" borderId="0" xfId="1" applyNumberFormat="1" applyFont="1" applyAlignment="1">
      <alignment horizontal="left"/>
    </xf>
    <xf numFmtId="49" fontId="23" fillId="0" borderId="0" xfId="1" applyNumberFormat="1" applyFont="1" applyAlignment="1">
      <alignment horizontal="left"/>
    </xf>
    <xf numFmtId="49" fontId="24" fillId="0" borderId="0" xfId="1" applyNumberFormat="1" applyFont="1" applyAlignment="1">
      <alignment horizontal="left"/>
    </xf>
    <xf numFmtId="49" fontId="21" fillId="0" borderId="0" xfId="1" applyNumberFormat="1" applyFont="1" applyAlignment="1"/>
    <xf numFmtId="3" fontId="16" fillId="0" borderId="0" xfId="1" applyNumberFormat="1" applyFont="1" applyAlignment="1"/>
    <xf numFmtId="3" fontId="13" fillId="0" borderId="0" xfId="1" applyNumberFormat="1" applyAlignment="1"/>
    <xf numFmtId="3" fontId="19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4" fontId="1" fillId="0" borderId="0" xfId="0" applyNumberFormat="1" applyFont="1" applyBorder="1"/>
    <xf numFmtId="4" fontId="1" fillId="0" borderId="5" xfId="0" applyNumberFormat="1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0" fillId="4" borderId="4" xfId="0" applyFont="1" applyFill="1" applyBorder="1"/>
    <xf numFmtId="0" fontId="10" fillId="4" borderId="0" xfId="0" applyFont="1" applyFill="1" applyBorder="1"/>
    <xf numFmtId="0" fontId="8" fillId="4" borderId="0" xfId="0" applyFont="1" applyFill="1" applyBorder="1"/>
    <xf numFmtId="0" fontId="8" fillId="4" borderId="5" xfId="0" applyFont="1" applyFill="1" applyBorder="1"/>
    <xf numFmtId="4" fontId="10" fillId="4" borderId="0" xfId="0" applyNumberFormat="1" applyFont="1" applyFill="1" applyBorder="1"/>
    <xf numFmtId="2" fontId="10" fillId="4" borderId="0" xfId="0" applyNumberFormat="1" applyFont="1" applyFill="1" applyBorder="1"/>
    <xf numFmtId="2" fontId="10" fillId="4" borderId="5" xfId="0" applyNumberFormat="1" applyFont="1" applyFill="1" applyBorder="1"/>
    <xf numFmtId="0" fontId="10" fillId="2" borderId="4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wrapText="1"/>
    </xf>
    <xf numFmtId="4" fontId="10" fillId="2" borderId="0" xfId="0" applyNumberFormat="1" applyFont="1" applyFill="1" applyBorder="1" applyAlignment="1">
      <alignment wrapText="1"/>
    </xf>
    <xf numFmtId="4" fontId="10" fillId="2" borderId="5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0" fillId="0" borderId="5" xfId="0" applyNumberFormat="1" applyBorder="1" applyAlignment="1">
      <alignment wrapText="1"/>
    </xf>
    <xf numFmtId="0" fontId="1" fillId="2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0" fillId="5" borderId="4" xfId="0" applyFont="1" applyFill="1" applyBorder="1"/>
    <xf numFmtId="0" fontId="10" fillId="5" borderId="0" xfId="0" applyFont="1" applyFill="1" applyBorder="1"/>
    <xf numFmtId="4" fontId="10" fillId="5" borderId="0" xfId="0" applyNumberFormat="1" applyFont="1" applyFill="1" applyBorder="1"/>
    <xf numFmtId="164" fontId="10" fillId="5" borderId="5" xfId="0" applyNumberFormat="1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164" fontId="3" fillId="3" borderId="5" xfId="0" applyNumberFormat="1" applyFont="1" applyFill="1" applyBorder="1"/>
    <xf numFmtId="0" fontId="10" fillId="2" borderId="4" xfId="0" applyFont="1" applyFill="1" applyBorder="1"/>
    <xf numFmtId="0" fontId="10" fillId="2" borderId="0" xfId="0" applyFont="1" applyFill="1" applyBorder="1"/>
    <xf numFmtId="4" fontId="10" fillId="2" borderId="0" xfId="0" applyNumberFormat="1" applyFont="1" applyFill="1" applyBorder="1"/>
    <xf numFmtId="164" fontId="10" fillId="2" borderId="5" xfId="0" applyNumberFormat="1" applyFont="1" applyFill="1" applyBorder="1"/>
    <xf numFmtId="164" fontId="10" fillId="4" borderId="5" xfId="0" applyNumberFormat="1" applyFont="1" applyFill="1" applyBorder="1"/>
    <xf numFmtId="0" fontId="11" fillId="2" borderId="4" xfId="0" applyFont="1" applyFill="1" applyBorder="1"/>
    <xf numFmtId="0" fontId="11" fillId="2" borderId="0" xfId="0" applyFont="1" applyFill="1" applyBorder="1"/>
    <xf numFmtId="4" fontId="11" fillId="2" borderId="0" xfId="0" applyNumberFormat="1" applyFont="1" applyFill="1" applyBorder="1"/>
    <xf numFmtId="164" fontId="11" fillId="2" borderId="5" xfId="0" applyNumberFormat="1" applyFont="1" applyFill="1" applyBorder="1"/>
    <xf numFmtId="164" fontId="1" fillId="0" borderId="5" xfId="0" applyNumberFormat="1" applyFont="1" applyBorder="1" applyAlignment="1">
      <alignment wrapText="1"/>
    </xf>
    <xf numFmtId="164" fontId="0" fillId="0" borderId="5" xfId="0" applyNumberForma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49" fontId="2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31" workbookViewId="0">
      <selection activeCell="D52" sqref="D52"/>
    </sheetView>
  </sheetViews>
  <sheetFormatPr defaultRowHeight="12.75" x14ac:dyDescent="0.2"/>
  <cols>
    <col min="1" max="7" width="9.140625" style="7"/>
    <col min="8" max="8" width="11.28515625" style="7" customWidth="1"/>
    <col min="9" max="16384" width="9.140625" style="7"/>
  </cols>
  <sheetData>
    <row r="1" spans="1:9" ht="15" x14ac:dyDescent="0.2">
      <c r="A1" s="9"/>
      <c r="B1" s="9"/>
      <c r="C1" s="9"/>
      <c r="D1" s="9"/>
      <c r="E1" s="9"/>
      <c r="F1" s="9"/>
      <c r="G1" s="9"/>
      <c r="H1" s="9"/>
      <c r="I1" s="9"/>
    </row>
    <row r="2" spans="1:9" ht="15" x14ac:dyDescent="0.2">
      <c r="A2" s="9"/>
      <c r="B2" s="9"/>
      <c r="C2" s="9"/>
      <c r="D2" s="9"/>
      <c r="E2" s="9"/>
      <c r="F2" s="9"/>
      <c r="G2" s="9"/>
      <c r="H2" s="9"/>
      <c r="I2" s="9"/>
    </row>
    <row r="3" spans="1:9" ht="15" x14ac:dyDescent="0.2">
      <c r="A3" s="9"/>
      <c r="B3" s="9"/>
      <c r="C3" s="9"/>
      <c r="D3" s="9"/>
      <c r="E3" s="9"/>
      <c r="F3" s="9"/>
      <c r="G3" s="9"/>
      <c r="H3" s="9"/>
      <c r="I3" s="9"/>
    </row>
    <row r="4" spans="1:9" ht="15" x14ac:dyDescent="0.2">
      <c r="A4" s="9"/>
      <c r="B4" s="9"/>
      <c r="C4" s="9"/>
      <c r="D4" s="9"/>
      <c r="E4" s="9"/>
      <c r="F4" s="9"/>
      <c r="G4" s="9"/>
      <c r="H4" s="9"/>
      <c r="I4" s="9"/>
    </row>
    <row r="5" spans="1:9" ht="15" x14ac:dyDescent="0.2">
      <c r="A5" s="9"/>
      <c r="B5" s="9"/>
      <c r="C5" s="9"/>
      <c r="D5" s="9"/>
      <c r="E5" s="9"/>
      <c r="F5" s="9"/>
      <c r="G5" s="9"/>
      <c r="H5" s="9"/>
      <c r="I5" s="9"/>
    </row>
    <row r="6" spans="1:9" ht="15" x14ac:dyDescent="0.2">
      <c r="A6" s="9"/>
      <c r="B6" s="9"/>
      <c r="C6" s="9"/>
      <c r="D6" s="9"/>
      <c r="E6" s="9"/>
      <c r="F6" s="9"/>
      <c r="G6" s="9"/>
      <c r="H6" s="9"/>
      <c r="I6" s="9"/>
    </row>
    <row r="7" spans="1:9" ht="15" x14ac:dyDescent="0.2">
      <c r="A7" s="9" t="s">
        <v>188</v>
      </c>
      <c r="B7" s="9"/>
      <c r="C7" s="9"/>
      <c r="D7" s="9"/>
      <c r="E7" s="9"/>
      <c r="F7" s="9"/>
      <c r="G7" s="9"/>
      <c r="H7" s="9"/>
      <c r="I7" s="9"/>
    </row>
    <row r="8" spans="1:9" ht="15" x14ac:dyDescent="0.2">
      <c r="A8" s="9" t="s">
        <v>189</v>
      </c>
      <c r="B8" s="9"/>
      <c r="C8" s="9"/>
      <c r="D8" s="9"/>
      <c r="E8" s="9"/>
      <c r="F8" s="9"/>
      <c r="G8" s="9"/>
      <c r="H8" s="9"/>
      <c r="I8" s="9"/>
    </row>
    <row r="9" spans="1:9" ht="15" x14ac:dyDescent="0.2">
      <c r="A9" s="9" t="s">
        <v>0</v>
      </c>
      <c r="B9" s="9"/>
      <c r="C9" s="9"/>
      <c r="D9" s="9"/>
      <c r="E9" s="9"/>
      <c r="F9" s="9"/>
      <c r="G9" s="9"/>
      <c r="H9" s="9"/>
      <c r="I9" s="9"/>
    </row>
    <row r="10" spans="1:9" ht="15" x14ac:dyDescent="0.2">
      <c r="A10" s="9" t="s">
        <v>190</v>
      </c>
      <c r="B10" s="9"/>
      <c r="C10" s="9"/>
      <c r="D10" s="9"/>
      <c r="E10" s="9"/>
      <c r="F10" s="9"/>
      <c r="G10" s="9"/>
      <c r="H10" s="9"/>
      <c r="I10" s="9"/>
    </row>
    <row r="11" spans="1:9" ht="15" x14ac:dyDescent="0.2">
      <c r="A11" s="9"/>
      <c r="B11" s="9"/>
      <c r="C11" s="9"/>
      <c r="D11" s="9"/>
      <c r="E11" s="9"/>
      <c r="F11" s="9"/>
      <c r="G11" s="9"/>
      <c r="H11" s="9"/>
      <c r="I11" s="9"/>
    </row>
    <row r="12" spans="1:9" ht="15" x14ac:dyDescent="0.2">
      <c r="A12" s="9" t="s">
        <v>206</v>
      </c>
      <c r="B12" s="9"/>
      <c r="C12" s="9"/>
      <c r="D12" s="9"/>
      <c r="E12" s="9"/>
      <c r="F12" s="9"/>
      <c r="G12" s="9"/>
      <c r="H12" s="9"/>
      <c r="I12" s="9"/>
    </row>
    <row r="13" spans="1:9" ht="15" x14ac:dyDescent="0.2">
      <c r="A13" s="9" t="s">
        <v>207</v>
      </c>
      <c r="B13" s="9"/>
      <c r="C13" s="9"/>
      <c r="D13" s="9"/>
      <c r="E13" s="9"/>
      <c r="F13" s="9"/>
      <c r="G13" s="9"/>
      <c r="H13" s="9"/>
      <c r="I13" s="9"/>
    </row>
    <row r="14" spans="1:9" ht="15" x14ac:dyDescent="0.2">
      <c r="A14" s="9" t="s">
        <v>208</v>
      </c>
      <c r="B14" s="9"/>
      <c r="C14" s="9"/>
      <c r="D14" s="9"/>
      <c r="E14" s="9"/>
      <c r="F14" s="9"/>
      <c r="G14" s="9"/>
      <c r="H14" s="9"/>
      <c r="I14" s="9"/>
    </row>
    <row r="15" spans="1:9" ht="15" x14ac:dyDescent="0.2">
      <c r="A15" s="9"/>
      <c r="B15" s="9"/>
      <c r="C15" s="9"/>
      <c r="D15" s="9"/>
      <c r="E15" s="9"/>
      <c r="F15" s="9"/>
      <c r="G15" s="9"/>
      <c r="H15" s="9"/>
      <c r="I15" s="9"/>
    </row>
    <row r="16" spans="1:9" ht="15" x14ac:dyDescent="0.2">
      <c r="A16" s="9"/>
      <c r="B16" s="9"/>
      <c r="C16" s="9"/>
      <c r="D16" s="9"/>
      <c r="E16" s="9"/>
      <c r="F16" s="9"/>
      <c r="G16" s="9"/>
      <c r="H16" s="9"/>
      <c r="I16" s="9"/>
    </row>
    <row r="17" spans="1:11" ht="15.75" x14ac:dyDescent="0.25">
      <c r="A17" s="31" t="s">
        <v>204</v>
      </c>
      <c r="B17" s="30"/>
      <c r="C17" s="30"/>
      <c r="D17" s="29"/>
      <c r="E17" s="29"/>
      <c r="F17" s="29"/>
      <c r="G17" s="29"/>
      <c r="H17" s="29"/>
      <c r="I17" s="29"/>
      <c r="J17" s="28"/>
      <c r="K17" s="28"/>
    </row>
    <row r="18" spans="1:11" ht="15.75" x14ac:dyDescent="0.25">
      <c r="A18" s="31" t="s">
        <v>205</v>
      </c>
      <c r="B18" s="30"/>
      <c r="C18" s="30"/>
      <c r="D18" s="29"/>
      <c r="E18" s="29"/>
      <c r="F18" s="29"/>
      <c r="G18" s="29"/>
      <c r="H18" s="29"/>
      <c r="I18" s="29"/>
      <c r="J18" s="28"/>
      <c r="K18" s="28"/>
    </row>
    <row r="19" spans="1:11" ht="15.75" x14ac:dyDescent="0.25">
      <c r="A19" s="18" t="s">
        <v>209</v>
      </c>
      <c r="B19" s="30"/>
      <c r="C19" s="30"/>
      <c r="D19" s="29"/>
      <c r="E19" s="29"/>
      <c r="F19" s="29"/>
      <c r="G19" s="29"/>
      <c r="H19" s="29"/>
      <c r="I19" s="29"/>
      <c r="J19" s="28"/>
      <c r="K19" s="28"/>
    </row>
    <row r="20" spans="1:11" ht="15.75" x14ac:dyDescent="0.25">
      <c r="A20" s="18"/>
      <c r="B20" s="30"/>
      <c r="C20" s="30"/>
      <c r="D20" s="29"/>
      <c r="E20" s="29"/>
      <c r="F20" s="29"/>
      <c r="G20" s="29"/>
      <c r="H20" s="29"/>
      <c r="I20" s="29"/>
      <c r="J20" s="28"/>
      <c r="K20" s="28"/>
    </row>
    <row r="21" spans="1:11" ht="15.75" x14ac:dyDescent="0.25">
      <c r="A21" s="30" t="s">
        <v>181</v>
      </c>
      <c r="B21" s="30"/>
      <c r="C21" s="30"/>
      <c r="D21" s="29"/>
      <c r="E21" s="29"/>
      <c r="F21" s="29"/>
      <c r="G21" s="29"/>
      <c r="H21" s="29"/>
      <c r="I21" s="29"/>
      <c r="J21" s="28"/>
      <c r="K21" s="28"/>
    </row>
    <row r="22" spans="1:11" ht="18" x14ac:dyDescent="0.25">
      <c r="A22" s="21"/>
      <c r="B22" s="21"/>
      <c r="C22" s="109" t="s">
        <v>185</v>
      </c>
      <c r="D22" s="110"/>
      <c r="E22" s="110"/>
      <c r="F22" s="110"/>
      <c r="G22" s="110"/>
      <c r="H22" s="21"/>
      <c r="I22" s="21"/>
    </row>
    <row r="23" spans="1:11" ht="13.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11" ht="18" customHeight="1" x14ac:dyDescent="0.25">
      <c r="A24" s="32" t="s">
        <v>186</v>
      </c>
      <c r="B24" s="27"/>
      <c r="C24" s="27"/>
      <c r="D24" s="27"/>
      <c r="E24" s="27"/>
      <c r="F24" s="27"/>
      <c r="G24" s="27"/>
      <c r="H24" s="27"/>
      <c r="I24" s="26"/>
    </row>
    <row r="25" spans="1:11" ht="15.75" x14ac:dyDescent="0.25">
      <c r="A25" s="23"/>
      <c r="B25" s="25" t="s">
        <v>184</v>
      </c>
      <c r="C25" s="23"/>
      <c r="D25" s="21"/>
      <c r="E25" s="24"/>
      <c r="F25" s="21"/>
      <c r="G25" s="23"/>
      <c r="H25" s="23"/>
      <c r="I25" s="23"/>
    </row>
    <row r="26" spans="1:11" ht="15" x14ac:dyDescent="0.2">
      <c r="A26" s="21"/>
      <c r="B26" s="21"/>
      <c r="C26" s="21"/>
      <c r="D26" s="21"/>
      <c r="E26" s="21"/>
      <c r="F26" s="21"/>
      <c r="G26" s="21"/>
      <c r="H26" s="21"/>
      <c r="I26" s="21"/>
    </row>
    <row r="27" spans="1:11" ht="15" x14ac:dyDescent="0.2">
      <c r="A27" s="21"/>
      <c r="B27" s="21"/>
      <c r="C27" s="21"/>
      <c r="D27" s="21"/>
      <c r="E27" s="21"/>
      <c r="F27" s="21"/>
      <c r="G27" s="21"/>
      <c r="H27" s="21"/>
      <c r="I27" s="21"/>
    </row>
    <row r="28" spans="1:11" ht="14.25" x14ac:dyDescent="0.2">
      <c r="A28" s="22" t="s">
        <v>187</v>
      </c>
      <c r="B28" s="22"/>
      <c r="C28" s="22"/>
      <c r="D28" s="22"/>
      <c r="E28" s="22"/>
      <c r="F28" s="22"/>
      <c r="G28" s="22"/>
      <c r="H28" s="22"/>
      <c r="I28" s="22"/>
      <c r="J28" s="12"/>
    </row>
    <row r="29" spans="1:11" ht="14.25" x14ac:dyDescent="0.2">
      <c r="A29" s="22" t="s">
        <v>191</v>
      </c>
      <c r="B29" s="22"/>
      <c r="C29" s="22"/>
      <c r="D29" s="22"/>
      <c r="E29" s="22"/>
      <c r="F29" s="22"/>
      <c r="G29" s="22"/>
      <c r="H29" s="22"/>
      <c r="I29" s="22"/>
      <c r="J29" s="12"/>
    </row>
    <row r="30" spans="1:11" ht="15" x14ac:dyDescent="0.2">
      <c r="A30" s="21"/>
      <c r="B30" s="21"/>
      <c r="C30" s="21"/>
      <c r="D30" s="21"/>
      <c r="E30" s="21"/>
      <c r="F30" s="21"/>
      <c r="G30" s="21"/>
      <c r="H30" s="21"/>
      <c r="I30" s="21"/>
    </row>
    <row r="31" spans="1:11" ht="15" x14ac:dyDescent="0.2">
      <c r="A31" s="21"/>
      <c r="B31" s="22" t="s">
        <v>199</v>
      </c>
      <c r="C31" s="22"/>
      <c r="D31" s="22"/>
      <c r="E31" s="22"/>
      <c r="F31" s="22"/>
      <c r="G31" s="22"/>
      <c r="H31" s="33"/>
      <c r="I31" s="33"/>
    </row>
    <row r="32" spans="1:11" ht="15" x14ac:dyDescent="0.2">
      <c r="A32" s="21"/>
      <c r="B32" s="22" t="s">
        <v>192</v>
      </c>
      <c r="C32" s="22"/>
      <c r="D32" s="22"/>
      <c r="E32" s="22"/>
      <c r="F32" s="22"/>
      <c r="G32" s="22"/>
      <c r="H32" s="33"/>
      <c r="I32" s="33"/>
    </row>
    <row r="33" spans="1:10" ht="15" x14ac:dyDescent="0.2">
      <c r="A33" s="21"/>
      <c r="B33" s="22" t="s">
        <v>193</v>
      </c>
      <c r="C33" s="22"/>
      <c r="D33" s="22"/>
      <c r="E33" s="22"/>
      <c r="F33" s="22"/>
      <c r="G33" s="22"/>
      <c r="H33" s="33"/>
      <c r="I33" s="34"/>
    </row>
    <row r="34" spans="1:10" ht="15" x14ac:dyDescent="0.2">
      <c r="A34" s="21"/>
      <c r="B34" s="22"/>
      <c r="C34" s="22"/>
      <c r="D34" s="22"/>
      <c r="E34" s="22"/>
      <c r="F34" s="22"/>
      <c r="G34" s="22"/>
      <c r="H34" s="33"/>
      <c r="I34" s="34"/>
    </row>
    <row r="35" spans="1:10" ht="15" x14ac:dyDescent="0.2">
      <c r="A35" s="21"/>
      <c r="B35" s="20"/>
      <c r="C35" s="20"/>
      <c r="D35" s="19"/>
      <c r="E35" s="19"/>
      <c r="F35" s="19"/>
      <c r="G35" s="18"/>
      <c r="H35" s="35"/>
      <c r="I35" s="35"/>
    </row>
    <row r="36" spans="1:10" ht="15" x14ac:dyDescent="0.2">
      <c r="A36" s="17"/>
      <c r="B36" s="9"/>
      <c r="C36" s="9"/>
      <c r="D36" s="9"/>
      <c r="E36" s="9"/>
      <c r="F36" s="9"/>
      <c r="G36" s="9"/>
      <c r="H36" s="9"/>
      <c r="I36" s="9"/>
    </row>
    <row r="37" spans="1:10" ht="15" x14ac:dyDescent="0.2">
      <c r="A37" s="17"/>
      <c r="B37" s="9"/>
      <c r="C37" s="9"/>
      <c r="D37" s="9"/>
      <c r="E37" s="9"/>
      <c r="F37" s="9"/>
      <c r="G37" s="9"/>
      <c r="H37" s="9"/>
      <c r="I37" s="9"/>
    </row>
    <row r="38" spans="1:10" ht="15" x14ac:dyDescent="0.2">
      <c r="A38" s="17"/>
      <c r="B38" s="9"/>
      <c r="C38" s="9"/>
      <c r="D38" s="9"/>
      <c r="E38" s="9"/>
      <c r="F38" s="9"/>
      <c r="G38" s="9"/>
      <c r="H38" s="9"/>
      <c r="I38" s="9"/>
    </row>
    <row r="39" spans="1:10" ht="15" x14ac:dyDescent="0.2">
      <c r="A39" s="17"/>
      <c r="B39" s="9"/>
      <c r="C39" s="9"/>
      <c r="D39" s="9"/>
      <c r="E39" s="9"/>
      <c r="F39" s="9"/>
      <c r="G39" s="9"/>
      <c r="H39" s="9"/>
      <c r="I39" s="9"/>
    </row>
    <row r="40" spans="1:10" ht="15" x14ac:dyDescent="0.2">
      <c r="A40" s="13"/>
      <c r="B40" s="9"/>
      <c r="C40" s="9"/>
      <c r="D40" s="9"/>
      <c r="E40" s="9"/>
      <c r="F40" s="9"/>
      <c r="G40" s="9"/>
      <c r="H40" s="9"/>
      <c r="I40" s="9"/>
    </row>
    <row r="41" spans="1:10" ht="15" x14ac:dyDescent="0.2">
      <c r="A41" s="9"/>
      <c r="B41" s="9"/>
      <c r="C41" s="16"/>
      <c r="D41" s="9"/>
      <c r="E41" s="9"/>
      <c r="F41" s="9"/>
      <c r="G41" s="9"/>
      <c r="H41" s="9"/>
      <c r="I41" s="9"/>
    </row>
    <row r="42" spans="1:10" ht="15" x14ac:dyDescent="0.2">
      <c r="A42" s="9"/>
      <c r="B42" s="9"/>
      <c r="C42" s="9"/>
      <c r="D42" s="9"/>
      <c r="E42" s="9"/>
      <c r="F42" s="9"/>
      <c r="G42" s="9"/>
      <c r="H42" s="9"/>
      <c r="I42" s="9"/>
    </row>
    <row r="43" spans="1:10" ht="15" x14ac:dyDescent="0.2">
      <c r="A43" s="9"/>
      <c r="B43" s="9"/>
      <c r="C43" s="9"/>
      <c r="D43" s="9"/>
      <c r="E43" s="9"/>
      <c r="F43" s="9"/>
      <c r="G43" s="9"/>
      <c r="H43" s="9"/>
      <c r="I43" s="9"/>
    </row>
    <row r="44" spans="1:10" ht="15" x14ac:dyDescent="0.2">
      <c r="A44" s="9"/>
      <c r="B44" s="9"/>
      <c r="C44" s="9"/>
      <c r="D44" s="15"/>
      <c r="E44" s="9"/>
      <c r="F44" s="14" t="s">
        <v>183</v>
      </c>
      <c r="G44" s="14"/>
      <c r="J44" s="12"/>
    </row>
    <row r="45" spans="1:10" ht="15" x14ac:dyDescent="0.2">
      <c r="A45" s="9"/>
      <c r="B45" s="9"/>
      <c r="C45" s="15"/>
      <c r="D45" s="9"/>
      <c r="E45" s="9"/>
      <c r="F45" s="14" t="s">
        <v>182</v>
      </c>
      <c r="G45" s="14"/>
      <c r="J45" s="12"/>
    </row>
    <row r="46" spans="1:10" ht="15" x14ac:dyDescent="0.2">
      <c r="A46" s="9"/>
      <c r="B46" s="9"/>
      <c r="C46" s="9"/>
      <c r="D46" s="9"/>
      <c r="E46" s="9" t="s">
        <v>210</v>
      </c>
      <c r="F46" s="9"/>
      <c r="G46" s="9"/>
      <c r="H46" s="14" t="s">
        <v>181</v>
      </c>
      <c r="I46" s="13"/>
      <c r="J46" s="12"/>
    </row>
    <row r="47" spans="1:10" ht="15" x14ac:dyDescent="0.2">
      <c r="A47" s="9"/>
      <c r="B47" s="9"/>
      <c r="C47" s="9"/>
      <c r="D47" s="9"/>
      <c r="E47" s="9"/>
      <c r="F47" s="9"/>
      <c r="G47" s="9"/>
      <c r="H47" s="9"/>
      <c r="I47" s="9"/>
    </row>
    <row r="48" spans="1:10" ht="15" x14ac:dyDescent="0.2">
      <c r="A48" s="9"/>
      <c r="B48" s="9"/>
      <c r="C48" s="9"/>
      <c r="D48" s="9"/>
      <c r="E48" s="9"/>
      <c r="F48" s="9"/>
      <c r="G48" s="9"/>
      <c r="H48" s="9"/>
      <c r="I48" s="9"/>
    </row>
    <row r="49" spans="1:9" ht="15" x14ac:dyDescent="0.2">
      <c r="A49" s="9"/>
      <c r="B49" s="9"/>
      <c r="C49" s="9"/>
      <c r="D49" s="9"/>
      <c r="E49" s="9"/>
      <c r="F49" s="9"/>
      <c r="G49" s="9"/>
      <c r="H49" s="9"/>
      <c r="I49" s="9"/>
    </row>
    <row r="50" spans="1:9" ht="15" x14ac:dyDescent="0.2">
      <c r="A50" s="9"/>
      <c r="B50" s="9"/>
      <c r="C50" s="9"/>
      <c r="D50" s="9"/>
      <c r="E50" s="9"/>
      <c r="F50" s="9"/>
      <c r="G50" s="9"/>
      <c r="H50" s="9"/>
      <c r="I50" s="9"/>
    </row>
    <row r="51" spans="1:9" ht="15" x14ac:dyDescent="0.2">
      <c r="A51" s="9"/>
      <c r="B51" s="9"/>
      <c r="C51" s="9"/>
      <c r="D51" s="9"/>
      <c r="E51" s="9"/>
      <c r="F51" s="9"/>
      <c r="G51" s="9"/>
      <c r="H51" s="9"/>
      <c r="I51" s="10"/>
    </row>
    <row r="52" spans="1:9" ht="15" x14ac:dyDescent="0.2">
      <c r="A52" s="9"/>
      <c r="B52" s="9"/>
      <c r="C52" s="9"/>
      <c r="D52" s="9"/>
      <c r="E52" s="9"/>
      <c r="F52" s="9"/>
      <c r="G52" s="9"/>
      <c r="H52" s="9"/>
      <c r="I52" s="9"/>
    </row>
    <row r="53" spans="1:9" ht="15" x14ac:dyDescent="0.2">
      <c r="A53" s="9"/>
      <c r="B53" s="9"/>
      <c r="C53" s="9"/>
      <c r="D53" s="9"/>
      <c r="E53" s="9"/>
      <c r="F53" s="9"/>
      <c r="G53" s="9"/>
      <c r="H53" s="9"/>
      <c r="I53" s="9"/>
    </row>
    <row r="54" spans="1:9" ht="15" x14ac:dyDescent="0.2">
      <c r="A54" s="9"/>
      <c r="B54" s="9"/>
      <c r="C54" s="9"/>
      <c r="D54" s="9"/>
      <c r="E54" s="9"/>
      <c r="F54" s="9"/>
      <c r="G54" s="9"/>
      <c r="H54" s="9"/>
      <c r="I54" s="9"/>
    </row>
    <row r="55" spans="1:9" ht="15" x14ac:dyDescent="0.2">
      <c r="A55" s="9"/>
      <c r="B55" s="9"/>
      <c r="C55" s="9"/>
      <c r="D55" s="9"/>
      <c r="E55" s="9"/>
      <c r="F55" s="9"/>
      <c r="G55" s="9"/>
      <c r="H55" s="9"/>
      <c r="I55" s="9"/>
    </row>
    <row r="56" spans="1:9" ht="15" x14ac:dyDescent="0.2">
      <c r="A56" s="9"/>
      <c r="B56" s="9"/>
      <c r="C56" s="9"/>
      <c r="D56" s="9"/>
      <c r="E56" s="9"/>
      <c r="F56" s="9"/>
      <c r="G56" s="9"/>
      <c r="H56" s="9"/>
      <c r="I56" s="9"/>
    </row>
    <row r="57" spans="1:9" ht="15" x14ac:dyDescent="0.2">
      <c r="A57" s="9"/>
      <c r="B57" s="9"/>
      <c r="C57" s="9"/>
      <c r="D57" s="9"/>
      <c r="E57" s="9"/>
      <c r="F57" s="9"/>
      <c r="G57" s="9"/>
      <c r="H57" s="9"/>
      <c r="I57" s="9"/>
    </row>
    <row r="58" spans="1:9" ht="15" x14ac:dyDescent="0.2">
      <c r="A58" s="9"/>
      <c r="B58" s="9"/>
      <c r="C58" s="9"/>
      <c r="D58" s="9"/>
      <c r="E58" s="9"/>
      <c r="F58" s="9"/>
      <c r="G58" s="9"/>
      <c r="H58" s="9"/>
      <c r="I58" s="9"/>
    </row>
    <row r="59" spans="1:9" ht="15" x14ac:dyDescent="0.2">
      <c r="A59" s="9"/>
      <c r="B59" s="9"/>
      <c r="C59" s="9"/>
      <c r="D59" s="9"/>
      <c r="E59" s="9"/>
      <c r="F59" s="9"/>
      <c r="G59" s="9"/>
      <c r="H59" s="9"/>
      <c r="I59" s="9"/>
    </row>
    <row r="60" spans="1:9" ht="15" x14ac:dyDescent="0.2">
      <c r="A60" s="9"/>
      <c r="B60" s="9"/>
      <c r="C60" s="9"/>
      <c r="D60" s="9"/>
      <c r="E60" s="9"/>
      <c r="F60" s="9"/>
      <c r="G60" s="9"/>
      <c r="H60" s="9"/>
      <c r="I60" s="9"/>
    </row>
    <row r="61" spans="1:9" ht="15" x14ac:dyDescent="0.2">
      <c r="A61" s="9"/>
      <c r="B61" s="9"/>
      <c r="C61" s="9"/>
      <c r="D61" s="9"/>
      <c r="E61" s="9"/>
      <c r="F61" s="9"/>
      <c r="G61" s="9"/>
      <c r="H61" s="9"/>
      <c r="I61" s="9"/>
    </row>
    <row r="62" spans="1:9" ht="15" x14ac:dyDescent="0.2">
      <c r="A62" s="9"/>
      <c r="B62" s="9"/>
      <c r="C62" s="9"/>
      <c r="D62" s="9"/>
      <c r="E62" s="9"/>
      <c r="F62" s="9"/>
      <c r="G62" s="9"/>
      <c r="H62" s="9"/>
      <c r="I62" s="9"/>
    </row>
    <row r="63" spans="1:9" ht="15" x14ac:dyDescent="0.2">
      <c r="A63" s="9"/>
      <c r="B63" s="9"/>
      <c r="C63" s="9"/>
      <c r="D63" s="9"/>
      <c r="E63" s="9"/>
      <c r="F63" s="9"/>
      <c r="G63" s="9"/>
      <c r="H63" s="9"/>
      <c r="I63" s="9"/>
    </row>
    <row r="64" spans="1:9" ht="15" x14ac:dyDescent="0.2">
      <c r="A64" s="9"/>
      <c r="B64" s="9"/>
      <c r="C64" s="9"/>
      <c r="D64" s="9"/>
      <c r="E64" s="9"/>
      <c r="F64" s="9"/>
      <c r="G64" s="9"/>
      <c r="H64" s="9"/>
      <c r="I64" s="9"/>
    </row>
    <row r="65" spans="1:9" ht="15" x14ac:dyDescent="0.2">
      <c r="A65" s="9"/>
      <c r="B65" s="9"/>
      <c r="C65" s="9"/>
      <c r="D65" s="9"/>
      <c r="E65" s="9"/>
      <c r="F65" s="9"/>
      <c r="G65" s="9"/>
      <c r="H65" s="9"/>
      <c r="I65" s="9"/>
    </row>
    <row r="66" spans="1:9" ht="15" x14ac:dyDescent="0.2">
      <c r="A66" s="9"/>
      <c r="B66" s="9"/>
      <c r="C66" s="9"/>
      <c r="D66" s="9"/>
      <c r="E66" s="9"/>
      <c r="F66" s="9"/>
      <c r="G66" s="9"/>
      <c r="H66" s="9"/>
      <c r="I66" s="9"/>
    </row>
    <row r="67" spans="1:9" ht="15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5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5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5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5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5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5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5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5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5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5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5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5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5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5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5" x14ac:dyDescent="0.2">
      <c r="A82" s="11"/>
      <c r="B82" s="9"/>
      <c r="C82" s="9"/>
      <c r="D82" s="9"/>
      <c r="E82" s="9"/>
      <c r="F82" s="9"/>
      <c r="G82" s="9"/>
      <c r="H82" s="9"/>
      <c r="I82" s="9"/>
    </row>
    <row r="83" spans="1:9" ht="15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5" x14ac:dyDescent="0.2">
      <c r="A84" s="9"/>
      <c r="B84" s="9"/>
      <c r="C84" s="9"/>
      <c r="E84" s="9"/>
      <c r="F84" s="9"/>
      <c r="G84" s="9"/>
      <c r="H84" s="9"/>
      <c r="I84" s="9"/>
    </row>
    <row r="85" spans="1:9" ht="15" x14ac:dyDescent="0.2">
      <c r="A85" s="9"/>
      <c r="D85" s="9"/>
      <c r="E85" s="9"/>
      <c r="F85" s="9"/>
      <c r="G85" s="9"/>
      <c r="H85" s="9"/>
      <c r="I85" s="9"/>
    </row>
    <row r="86" spans="1:9" ht="15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5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5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5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5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5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5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5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5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5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5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5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5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5" x14ac:dyDescent="0.2">
      <c r="A99" s="9"/>
      <c r="B99" s="9"/>
      <c r="C99" s="9"/>
      <c r="D99" s="9"/>
      <c r="E99" s="9"/>
      <c r="F99" s="9"/>
      <c r="G99" s="9"/>
      <c r="H99" s="9"/>
      <c r="I99" s="10"/>
    </row>
    <row r="100" spans="1:9" ht="15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5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5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5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5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5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5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5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5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5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5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5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5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5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5" x14ac:dyDescent="0.2">
      <c r="A114" s="9"/>
      <c r="B114" s="9"/>
      <c r="C114" s="9"/>
      <c r="D114" s="8"/>
      <c r="E114" s="8"/>
      <c r="F114" s="8"/>
      <c r="G114" s="9"/>
      <c r="H114" s="9"/>
      <c r="I114" s="9"/>
    </row>
    <row r="115" spans="1:9" x14ac:dyDescent="0.2">
      <c r="A115" s="8"/>
      <c r="B115" s="8"/>
      <c r="C115" s="8"/>
      <c r="D115" s="8"/>
      <c r="E115" s="8"/>
      <c r="F115" s="8"/>
      <c r="G115" s="8"/>
      <c r="H115" s="8"/>
      <c r="I115" s="8"/>
    </row>
    <row r="116" spans="1:9" x14ac:dyDescent="0.2">
      <c r="A116" s="8"/>
      <c r="B116" s="8"/>
      <c r="C116" s="8"/>
      <c r="D116" s="8"/>
      <c r="E116" s="8"/>
      <c r="F116" s="8"/>
      <c r="G116" s="8"/>
      <c r="H116" s="8"/>
      <c r="I116" s="8"/>
    </row>
    <row r="117" spans="1:9" x14ac:dyDescent="0.2">
      <c r="A117" s="8"/>
      <c r="B117" s="8"/>
      <c r="C117" s="8"/>
      <c r="D117" s="8"/>
      <c r="E117" s="8"/>
      <c r="F117" s="8"/>
      <c r="G117" s="8"/>
      <c r="H117" s="8"/>
      <c r="I117" s="8"/>
    </row>
    <row r="118" spans="1:9" x14ac:dyDescent="0.2">
      <c r="A118" s="8"/>
      <c r="B118" s="8"/>
      <c r="C118" s="8"/>
      <c r="D118" s="8"/>
      <c r="E118" s="8"/>
      <c r="F118" s="8"/>
      <c r="G118" s="8"/>
      <c r="H118" s="8"/>
      <c r="I118" s="8"/>
    </row>
    <row r="119" spans="1:9" x14ac:dyDescent="0.2">
      <c r="A119" s="8"/>
      <c r="B119" s="8"/>
      <c r="C119" s="8"/>
      <c r="D119" s="8"/>
      <c r="E119" s="8"/>
      <c r="F119" s="8"/>
      <c r="G119" s="8"/>
      <c r="H119" s="8"/>
      <c r="I119" s="8"/>
    </row>
    <row r="120" spans="1:9" x14ac:dyDescent="0.2">
      <c r="A120" s="8"/>
      <c r="B120" s="8"/>
      <c r="C120" s="8"/>
      <c r="D120" s="8"/>
      <c r="E120" s="8"/>
      <c r="F120" s="8"/>
      <c r="G120" s="8"/>
      <c r="H120" s="8"/>
      <c r="I120" s="8"/>
    </row>
    <row r="121" spans="1:9" x14ac:dyDescent="0.2">
      <c r="A121" s="8"/>
      <c r="B121" s="8"/>
      <c r="C121" s="8"/>
      <c r="D121" s="8"/>
      <c r="E121" s="8"/>
      <c r="F121" s="8"/>
      <c r="G121" s="8"/>
      <c r="H121" s="8"/>
      <c r="I121" s="8"/>
    </row>
    <row r="122" spans="1:9" x14ac:dyDescent="0.2">
      <c r="A122" s="8"/>
      <c r="B122" s="8"/>
      <c r="C122" s="8"/>
      <c r="D122" s="8"/>
      <c r="E122" s="8"/>
      <c r="F122" s="8"/>
      <c r="G122" s="8"/>
      <c r="H122" s="8"/>
      <c r="I122" s="8"/>
    </row>
    <row r="123" spans="1:9" x14ac:dyDescent="0.2">
      <c r="A123" s="8"/>
      <c r="B123" s="8"/>
      <c r="C123" s="8"/>
      <c r="D123" s="8"/>
      <c r="E123" s="8"/>
      <c r="F123" s="8"/>
      <c r="G123" s="8"/>
      <c r="H123" s="8"/>
      <c r="I123" s="8"/>
    </row>
    <row r="124" spans="1:9" x14ac:dyDescent="0.2">
      <c r="A124" s="8"/>
      <c r="B124" s="8"/>
      <c r="C124" s="8"/>
      <c r="D124" s="8"/>
      <c r="E124" s="8"/>
      <c r="F124" s="8"/>
      <c r="G124" s="8"/>
      <c r="H124" s="8"/>
      <c r="I124" s="8"/>
    </row>
    <row r="125" spans="1:9" x14ac:dyDescent="0.2">
      <c r="A125" s="8"/>
      <c r="B125" s="8"/>
      <c r="C125" s="8"/>
      <c r="D125" s="8"/>
      <c r="E125" s="8"/>
      <c r="F125" s="8"/>
      <c r="G125" s="8"/>
      <c r="H125" s="8"/>
      <c r="I125" s="8"/>
    </row>
    <row r="126" spans="1:9" x14ac:dyDescent="0.2">
      <c r="A126" s="8"/>
      <c r="B126" s="8"/>
      <c r="C126" s="8"/>
      <c r="D126" s="8"/>
      <c r="E126" s="8"/>
      <c r="F126" s="8"/>
      <c r="G126" s="8"/>
      <c r="H126" s="8"/>
      <c r="I126" s="8"/>
    </row>
    <row r="127" spans="1:9" x14ac:dyDescent="0.2">
      <c r="A127" s="8"/>
      <c r="B127" s="8"/>
      <c r="C127" s="8"/>
      <c r="D127" s="8"/>
      <c r="E127" s="8"/>
      <c r="F127" s="8"/>
      <c r="G127" s="8"/>
      <c r="H127" s="8"/>
      <c r="I127" s="8"/>
    </row>
    <row r="128" spans="1:9" x14ac:dyDescent="0.2">
      <c r="A128" s="8"/>
      <c r="B128" s="8"/>
      <c r="C128" s="8"/>
      <c r="D128" s="8"/>
      <c r="E128" s="8"/>
      <c r="F128" s="8"/>
      <c r="G128" s="8"/>
      <c r="H128" s="8"/>
      <c r="I128" s="8"/>
    </row>
    <row r="129" spans="1:9" x14ac:dyDescent="0.2">
      <c r="A129" s="8"/>
      <c r="B129" s="8"/>
      <c r="C129" s="8"/>
      <c r="D129" s="8"/>
      <c r="E129" s="8"/>
      <c r="F129" s="8"/>
      <c r="G129" s="8"/>
      <c r="H129" s="8"/>
      <c r="I129" s="8"/>
    </row>
    <row r="130" spans="1:9" x14ac:dyDescent="0.2">
      <c r="A130" s="8"/>
      <c r="B130" s="8"/>
      <c r="C130" s="8"/>
      <c r="D130" s="8"/>
      <c r="E130" s="8"/>
      <c r="F130" s="8"/>
      <c r="G130" s="8"/>
      <c r="H130" s="8"/>
      <c r="I130" s="8"/>
    </row>
    <row r="131" spans="1:9" x14ac:dyDescent="0.2">
      <c r="A131" s="8"/>
      <c r="B131" s="8"/>
      <c r="C131" s="8"/>
      <c r="D131" s="8"/>
      <c r="E131" s="8"/>
      <c r="F131" s="8"/>
      <c r="G131" s="8"/>
      <c r="H131" s="8"/>
      <c r="I131" s="8"/>
    </row>
    <row r="132" spans="1:9" x14ac:dyDescent="0.2">
      <c r="A132" s="8"/>
      <c r="B132" s="8"/>
      <c r="C132" s="8"/>
      <c r="D132" s="8"/>
      <c r="E132" s="8"/>
      <c r="F132" s="8"/>
      <c r="G132" s="8"/>
      <c r="H132" s="8"/>
      <c r="I132" s="8"/>
    </row>
    <row r="133" spans="1:9" x14ac:dyDescent="0.2">
      <c r="A133" s="8"/>
      <c r="B133" s="8"/>
      <c r="C133" s="8"/>
      <c r="D133" s="8"/>
      <c r="E133" s="8"/>
      <c r="F133" s="8"/>
      <c r="G133" s="8"/>
      <c r="H133" s="8"/>
      <c r="I133" s="8"/>
    </row>
    <row r="134" spans="1:9" x14ac:dyDescent="0.2">
      <c r="A134" s="8"/>
      <c r="B134" s="8"/>
      <c r="C134" s="8"/>
      <c r="D134" s="8"/>
      <c r="E134" s="8"/>
      <c r="F134" s="8"/>
      <c r="G134" s="8"/>
      <c r="H134" s="8"/>
      <c r="I134" s="8"/>
    </row>
    <row r="135" spans="1:9" x14ac:dyDescent="0.2">
      <c r="A135" s="8"/>
      <c r="B135" s="8"/>
      <c r="C135" s="8"/>
      <c r="D135" s="8"/>
      <c r="E135" s="8"/>
      <c r="F135" s="8"/>
      <c r="G135" s="8"/>
      <c r="H135" s="8"/>
      <c r="I135" s="8"/>
    </row>
    <row r="136" spans="1:9" x14ac:dyDescent="0.2">
      <c r="A136" s="8"/>
      <c r="B136" s="8"/>
      <c r="C136" s="8"/>
      <c r="D136" s="8"/>
      <c r="E136" s="8"/>
      <c r="F136" s="8"/>
      <c r="G136" s="8"/>
      <c r="H136" s="8"/>
      <c r="I136" s="8"/>
    </row>
    <row r="137" spans="1:9" x14ac:dyDescent="0.2">
      <c r="A137" s="8"/>
      <c r="B137" s="8"/>
      <c r="C137" s="8"/>
      <c r="D137" s="8"/>
      <c r="E137" s="8"/>
      <c r="F137" s="8"/>
      <c r="G137" s="8"/>
      <c r="H137" s="8"/>
      <c r="I137" s="8"/>
    </row>
    <row r="138" spans="1:9" x14ac:dyDescent="0.2">
      <c r="A138" s="8"/>
      <c r="B138" s="8"/>
      <c r="C138" s="8"/>
      <c r="D138" s="8"/>
      <c r="E138" s="8"/>
      <c r="F138" s="8"/>
      <c r="G138" s="8"/>
      <c r="H138" s="8"/>
      <c r="I138" s="8"/>
    </row>
    <row r="139" spans="1:9" x14ac:dyDescent="0.2">
      <c r="A139" s="8"/>
      <c r="B139" s="8"/>
      <c r="C139" s="8"/>
      <c r="D139" s="8"/>
      <c r="E139" s="8"/>
      <c r="F139" s="8"/>
      <c r="G139" s="8"/>
      <c r="H139" s="8"/>
      <c r="I139" s="8"/>
    </row>
    <row r="140" spans="1:9" x14ac:dyDescent="0.2">
      <c r="A140" s="8"/>
      <c r="B140" s="8"/>
      <c r="C140" s="8"/>
      <c r="D140" s="8"/>
      <c r="E140" s="8"/>
      <c r="F140" s="8"/>
      <c r="G140" s="8"/>
      <c r="H140" s="8"/>
      <c r="I140" s="8"/>
    </row>
    <row r="141" spans="1:9" x14ac:dyDescent="0.2">
      <c r="A141" s="8"/>
      <c r="B141" s="8"/>
      <c r="C141" s="8"/>
      <c r="D141" s="8"/>
      <c r="E141" s="8"/>
      <c r="F141" s="8"/>
      <c r="G141" s="8"/>
      <c r="H141" s="8"/>
      <c r="I141" s="8"/>
    </row>
    <row r="142" spans="1:9" x14ac:dyDescent="0.2">
      <c r="A142" s="8"/>
      <c r="B142" s="8"/>
      <c r="C142" s="8"/>
      <c r="D142" s="8"/>
      <c r="E142" s="8"/>
      <c r="F142" s="8"/>
      <c r="G142" s="8"/>
      <c r="H142" s="8"/>
      <c r="I142" s="8"/>
    </row>
    <row r="143" spans="1:9" x14ac:dyDescent="0.2">
      <c r="A143" s="8"/>
      <c r="B143" s="8"/>
      <c r="C143" s="8"/>
      <c r="D143" s="8"/>
      <c r="E143" s="8"/>
      <c r="F143" s="8"/>
      <c r="G143" s="8"/>
      <c r="H143" s="8"/>
      <c r="I143" s="8"/>
    </row>
    <row r="144" spans="1:9" x14ac:dyDescent="0.2">
      <c r="A144" s="8"/>
      <c r="B144" s="8"/>
      <c r="C144" s="8"/>
      <c r="D144" s="8"/>
      <c r="E144" s="8"/>
      <c r="F144" s="8"/>
      <c r="G144" s="8"/>
      <c r="H144" s="8"/>
      <c r="I144" s="8"/>
    </row>
    <row r="145" spans="1:9" x14ac:dyDescent="0.2">
      <c r="A145" s="8"/>
      <c r="B145" s="8"/>
      <c r="C145" s="8"/>
      <c r="D145" s="8"/>
      <c r="E145" s="8"/>
      <c r="F145" s="8"/>
      <c r="G145" s="8"/>
      <c r="H145" s="8"/>
      <c r="I145" s="8"/>
    </row>
    <row r="146" spans="1:9" x14ac:dyDescent="0.2">
      <c r="A146" s="8"/>
      <c r="B146" s="8"/>
      <c r="C146" s="8"/>
      <c r="D146" s="8"/>
      <c r="E146" s="8"/>
      <c r="F146" s="8"/>
      <c r="G146" s="8"/>
      <c r="H146" s="8"/>
      <c r="I146" s="8"/>
    </row>
    <row r="147" spans="1:9" x14ac:dyDescent="0.2">
      <c r="A147" s="8"/>
      <c r="B147" s="8"/>
      <c r="C147" s="8"/>
      <c r="D147" s="8"/>
      <c r="E147" s="8"/>
      <c r="F147" s="8"/>
      <c r="G147" s="8"/>
      <c r="H147" s="8"/>
      <c r="I147" s="8"/>
    </row>
    <row r="148" spans="1:9" x14ac:dyDescent="0.2">
      <c r="A148" s="8"/>
      <c r="B148" s="8"/>
      <c r="C148" s="8"/>
      <c r="D148" s="8"/>
      <c r="E148" s="8"/>
      <c r="F148" s="8"/>
      <c r="G148" s="8"/>
      <c r="H148" s="8"/>
      <c r="I148" s="8"/>
    </row>
    <row r="149" spans="1:9" x14ac:dyDescent="0.2">
      <c r="A149" s="8"/>
      <c r="B149" s="8"/>
      <c r="C149" s="8"/>
      <c r="D149" s="8"/>
      <c r="E149" s="8"/>
      <c r="F149" s="8"/>
      <c r="G149" s="8"/>
      <c r="H149" s="8"/>
      <c r="I149" s="8"/>
    </row>
    <row r="150" spans="1:9" x14ac:dyDescent="0.2">
      <c r="A150" s="8"/>
      <c r="B150" s="8"/>
      <c r="C150" s="8"/>
      <c r="D150" s="8"/>
      <c r="E150" s="8"/>
      <c r="F150" s="8"/>
      <c r="G150" s="8"/>
      <c r="H150" s="8"/>
      <c r="I150" s="8"/>
    </row>
    <row r="151" spans="1:9" x14ac:dyDescent="0.2">
      <c r="A151" s="8"/>
      <c r="B151" s="8"/>
      <c r="C151" s="8"/>
      <c r="D151" s="8"/>
      <c r="E151" s="8"/>
      <c r="F151" s="8"/>
      <c r="G151" s="8"/>
      <c r="H151" s="8"/>
      <c r="I151" s="8"/>
    </row>
    <row r="152" spans="1:9" x14ac:dyDescent="0.2">
      <c r="A152" s="8"/>
      <c r="B152" s="8"/>
      <c r="C152" s="8"/>
      <c r="D152" s="8"/>
      <c r="E152" s="8"/>
      <c r="F152" s="8"/>
      <c r="G152" s="8"/>
      <c r="H152" s="8"/>
      <c r="I152" s="8"/>
    </row>
    <row r="153" spans="1:9" x14ac:dyDescent="0.2">
      <c r="A153" s="8"/>
      <c r="B153" s="8"/>
      <c r="C153" s="8"/>
      <c r="D153" s="8"/>
      <c r="E153" s="8"/>
      <c r="F153" s="8"/>
      <c r="G153" s="8"/>
      <c r="H153" s="8"/>
      <c r="I153" s="8"/>
    </row>
    <row r="154" spans="1:9" x14ac:dyDescent="0.2">
      <c r="A154" s="8"/>
      <c r="B154" s="8"/>
      <c r="C154" s="8"/>
      <c r="D154" s="8"/>
      <c r="E154" s="8"/>
      <c r="F154" s="8"/>
      <c r="G154" s="8"/>
      <c r="H154" s="8"/>
      <c r="I154" s="8"/>
    </row>
    <row r="155" spans="1:9" x14ac:dyDescent="0.2">
      <c r="A155" s="8"/>
      <c r="B155" s="8"/>
      <c r="C155" s="8"/>
      <c r="D155" s="8"/>
      <c r="E155" s="8"/>
      <c r="F155" s="8"/>
      <c r="G155" s="8"/>
      <c r="H155" s="8"/>
      <c r="I155" s="8"/>
    </row>
    <row r="156" spans="1:9" x14ac:dyDescent="0.2">
      <c r="A156" s="8"/>
      <c r="B156" s="8"/>
      <c r="C156" s="8"/>
      <c r="D156" s="8"/>
      <c r="E156" s="8"/>
      <c r="F156" s="8"/>
      <c r="G156" s="8"/>
      <c r="H156" s="8"/>
      <c r="I156" s="8"/>
    </row>
    <row r="157" spans="1:9" x14ac:dyDescent="0.2">
      <c r="A157" s="8"/>
      <c r="B157" s="8"/>
      <c r="C157" s="8"/>
      <c r="D157" s="8"/>
      <c r="E157" s="8"/>
      <c r="F157" s="8"/>
      <c r="G157" s="8"/>
      <c r="H157" s="8"/>
      <c r="I157" s="8"/>
    </row>
    <row r="158" spans="1:9" x14ac:dyDescent="0.2">
      <c r="A158" s="8"/>
      <c r="B158" s="8"/>
      <c r="C158" s="8"/>
      <c r="D158" s="8"/>
      <c r="E158" s="8"/>
      <c r="F158" s="8"/>
      <c r="G158" s="8"/>
      <c r="H158" s="8"/>
      <c r="I158" s="8"/>
    </row>
    <row r="159" spans="1:9" x14ac:dyDescent="0.2">
      <c r="A159" s="8"/>
      <c r="B159" s="8"/>
      <c r="C159" s="8"/>
      <c r="D159" s="8"/>
      <c r="E159" s="8"/>
      <c r="F159" s="8"/>
      <c r="G159" s="8"/>
      <c r="H159" s="8"/>
      <c r="I159" s="8"/>
    </row>
    <row r="160" spans="1:9" x14ac:dyDescent="0.2">
      <c r="A160" s="8"/>
      <c r="B160" s="8"/>
      <c r="C160" s="8"/>
      <c r="D160" s="8"/>
      <c r="E160" s="8"/>
      <c r="F160" s="8"/>
      <c r="G160" s="8"/>
      <c r="H160" s="8"/>
      <c r="I160" s="8"/>
    </row>
    <row r="161" spans="1:9" x14ac:dyDescent="0.2">
      <c r="A161" s="8"/>
      <c r="B161" s="8"/>
      <c r="C161" s="8"/>
      <c r="D161" s="8"/>
      <c r="E161" s="8"/>
      <c r="F161" s="8"/>
      <c r="G161" s="8"/>
      <c r="H161" s="8"/>
      <c r="I161" s="8"/>
    </row>
    <row r="162" spans="1:9" x14ac:dyDescent="0.2">
      <c r="A162" s="8"/>
      <c r="B162" s="8"/>
      <c r="C162" s="8"/>
      <c r="D162" s="8"/>
      <c r="E162" s="8"/>
      <c r="F162" s="8"/>
      <c r="G162" s="8"/>
      <c r="H162" s="8"/>
      <c r="I162" s="8"/>
    </row>
    <row r="163" spans="1:9" x14ac:dyDescent="0.2">
      <c r="A163" s="8"/>
      <c r="B163" s="8"/>
      <c r="C163" s="8"/>
      <c r="D163" s="8"/>
      <c r="E163" s="8"/>
      <c r="F163" s="8"/>
      <c r="G163" s="8"/>
      <c r="H163" s="8"/>
      <c r="I163" s="8"/>
    </row>
    <row r="164" spans="1:9" x14ac:dyDescent="0.2">
      <c r="A164" s="8"/>
      <c r="B164" s="8"/>
      <c r="C164" s="8"/>
      <c r="D164" s="8"/>
      <c r="E164" s="8"/>
      <c r="F164" s="8"/>
      <c r="G164" s="8"/>
      <c r="H164" s="8"/>
      <c r="I164" s="8"/>
    </row>
    <row r="165" spans="1:9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9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9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9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9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9" x14ac:dyDescent="0.2">
      <c r="A170" s="8"/>
      <c r="B170" s="8"/>
      <c r="C170" s="8"/>
      <c r="D170" s="8"/>
      <c r="E170" s="8"/>
      <c r="F170" s="8"/>
      <c r="G170" s="8"/>
      <c r="H170" s="8"/>
      <c r="I170" s="8"/>
    </row>
    <row r="171" spans="1:9" x14ac:dyDescent="0.2">
      <c r="A171" s="8"/>
      <c r="B171" s="8"/>
      <c r="C171" s="8"/>
      <c r="D171" s="8"/>
      <c r="E171" s="8"/>
      <c r="F171" s="8"/>
      <c r="G171" s="8"/>
      <c r="H171" s="8"/>
      <c r="I171" s="8"/>
    </row>
    <row r="172" spans="1:9" x14ac:dyDescent="0.2">
      <c r="A172" s="8"/>
      <c r="B172" s="8"/>
      <c r="C172" s="8"/>
      <c r="D172" s="8"/>
      <c r="E172" s="8"/>
      <c r="F172" s="8"/>
      <c r="G172" s="8"/>
      <c r="H172" s="8"/>
      <c r="I172" s="8"/>
    </row>
    <row r="173" spans="1:9" x14ac:dyDescent="0.2">
      <c r="A173" s="8"/>
      <c r="B173" s="8"/>
      <c r="C173" s="8"/>
      <c r="D173" s="8"/>
      <c r="E173" s="8"/>
      <c r="F173" s="8"/>
      <c r="G173" s="8"/>
      <c r="H173" s="8"/>
      <c r="I173" s="8"/>
    </row>
    <row r="174" spans="1:9" x14ac:dyDescent="0.2">
      <c r="A174" s="8"/>
      <c r="B174" s="8"/>
      <c r="C174" s="8"/>
      <c r="D174" s="8"/>
      <c r="E174" s="8"/>
      <c r="F174" s="8"/>
      <c r="G174" s="8"/>
      <c r="H174" s="8"/>
      <c r="I174" s="8"/>
    </row>
    <row r="175" spans="1:9" x14ac:dyDescent="0.2">
      <c r="A175" s="8"/>
      <c r="B175" s="8"/>
      <c r="C175" s="8"/>
      <c r="D175" s="8"/>
      <c r="E175" s="8"/>
      <c r="F175" s="8"/>
      <c r="G175" s="8"/>
      <c r="H175" s="8"/>
      <c r="I175" s="8"/>
    </row>
    <row r="176" spans="1:9" x14ac:dyDescent="0.2">
      <c r="A176" s="8"/>
      <c r="B176" s="8"/>
      <c r="C176" s="8"/>
      <c r="D176" s="8"/>
      <c r="E176" s="8"/>
      <c r="F176" s="8"/>
      <c r="G176" s="8"/>
      <c r="H176" s="8"/>
      <c r="I176" s="8"/>
    </row>
    <row r="177" spans="1:9" x14ac:dyDescent="0.2">
      <c r="A177" s="8"/>
      <c r="B177" s="8"/>
      <c r="C177" s="8"/>
      <c r="D177" s="8"/>
      <c r="E177" s="8"/>
      <c r="F177" s="8"/>
      <c r="G177" s="8"/>
      <c r="H177" s="8"/>
      <c r="I177" s="8"/>
    </row>
    <row r="178" spans="1:9" x14ac:dyDescent="0.2">
      <c r="A178" s="8"/>
      <c r="B178" s="8"/>
      <c r="C178" s="8"/>
      <c r="D178" s="8"/>
      <c r="E178" s="8"/>
      <c r="F178" s="8"/>
      <c r="G178" s="8"/>
      <c r="H178" s="8"/>
      <c r="I178" s="8"/>
    </row>
    <row r="179" spans="1:9" x14ac:dyDescent="0.2">
      <c r="A179" s="8"/>
      <c r="B179" s="8"/>
      <c r="C179" s="8"/>
      <c r="D179" s="8"/>
      <c r="E179" s="8"/>
      <c r="F179" s="8"/>
      <c r="G179" s="8"/>
      <c r="H179" s="8"/>
      <c r="I179" s="8"/>
    </row>
    <row r="180" spans="1:9" x14ac:dyDescent="0.2">
      <c r="A180" s="8"/>
      <c r="B180" s="8"/>
      <c r="C180" s="8"/>
      <c r="D180" s="8"/>
      <c r="E180" s="8"/>
      <c r="F180" s="8"/>
      <c r="G180" s="8"/>
      <c r="H180" s="8"/>
      <c r="I180" s="8"/>
    </row>
    <row r="181" spans="1:9" x14ac:dyDescent="0.2">
      <c r="A181" s="8"/>
      <c r="B181" s="8"/>
      <c r="C181" s="8"/>
      <c r="D181" s="8"/>
      <c r="E181" s="8"/>
      <c r="F181" s="8"/>
      <c r="G181" s="8"/>
      <c r="H181" s="8"/>
      <c r="I181" s="8"/>
    </row>
    <row r="182" spans="1:9" x14ac:dyDescent="0.2">
      <c r="A182" s="8"/>
      <c r="B182" s="8"/>
      <c r="C182" s="8"/>
      <c r="D182" s="8"/>
      <c r="E182" s="8"/>
      <c r="F182" s="8"/>
      <c r="G182" s="8"/>
      <c r="H182" s="8"/>
      <c r="I182" s="8"/>
    </row>
    <row r="183" spans="1:9" x14ac:dyDescent="0.2">
      <c r="A183" s="8"/>
      <c r="B183" s="8"/>
      <c r="C183" s="8"/>
      <c r="D183" s="8"/>
      <c r="E183" s="8"/>
      <c r="F183" s="8"/>
      <c r="G183" s="8"/>
      <c r="H183" s="8"/>
      <c r="I183" s="8"/>
    </row>
    <row r="184" spans="1:9" x14ac:dyDescent="0.2">
      <c r="A184" s="8"/>
      <c r="B184" s="8"/>
      <c r="C184" s="8"/>
      <c r="D184" s="8"/>
      <c r="E184" s="8"/>
      <c r="F184" s="8"/>
      <c r="G184" s="8"/>
      <c r="H184" s="8"/>
      <c r="I184" s="8"/>
    </row>
    <row r="185" spans="1:9" x14ac:dyDescent="0.2">
      <c r="A185" s="8"/>
      <c r="B185" s="8"/>
      <c r="C185" s="8"/>
      <c r="D185" s="8"/>
      <c r="E185" s="8"/>
      <c r="F185" s="8"/>
      <c r="G185" s="8"/>
      <c r="H185" s="8"/>
      <c r="I185" s="8"/>
    </row>
    <row r="186" spans="1:9" x14ac:dyDescent="0.2">
      <c r="A186" s="8"/>
      <c r="B186" s="8"/>
      <c r="C186" s="8"/>
      <c r="D186" s="8"/>
      <c r="E186" s="8"/>
      <c r="F186" s="8"/>
      <c r="G186" s="8"/>
      <c r="H186" s="8"/>
      <c r="I186" s="8"/>
    </row>
    <row r="187" spans="1:9" x14ac:dyDescent="0.2">
      <c r="A187" s="8"/>
      <c r="B187" s="8"/>
      <c r="C187" s="8"/>
      <c r="D187" s="8"/>
      <c r="E187" s="8"/>
      <c r="F187" s="8"/>
      <c r="G187" s="8"/>
      <c r="H187" s="8"/>
      <c r="I187" s="8"/>
    </row>
    <row r="188" spans="1:9" x14ac:dyDescent="0.2">
      <c r="A188" s="8"/>
      <c r="B188" s="8"/>
      <c r="C188" s="8"/>
      <c r="D188" s="8"/>
      <c r="E188" s="8"/>
      <c r="F188" s="8"/>
      <c r="G188" s="8"/>
      <c r="H188" s="8"/>
      <c r="I188" s="8"/>
    </row>
    <row r="189" spans="1:9" x14ac:dyDescent="0.2">
      <c r="A189" s="8"/>
      <c r="B189" s="8"/>
      <c r="C189" s="8"/>
      <c r="D189" s="8"/>
      <c r="E189" s="8"/>
      <c r="F189" s="8"/>
      <c r="G189" s="8"/>
      <c r="H189" s="8"/>
      <c r="I189" s="8"/>
    </row>
    <row r="190" spans="1:9" x14ac:dyDescent="0.2">
      <c r="A190" s="8"/>
      <c r="B190" s="8"/>
      <c r="C190" s="8"/>
      <c r="D190" s="8"/>
      <c r="E190" s="8"/>
      <c r="F190" s="8"/>
      <c r="G190" s="8"/>
      <c r="H190" s="8"/>
      <c r="I190" s="8"/>
    </row>
    <row r="191" spans="1:9" x14ac:dyDescent="0.2">
      <c r="A191" s="8"/>
      <c r="B191" s="8"/>
      <c r="C191" s="8"/>
      <c r="D191" s="8"/>
      <c r="E191" s="8"/>
      <c r="F191" s="8"/>
      <c r="G191" s="8"/>
      <c r="H191" s="8"/>
      <c r="I191" s="8"/>
    </row>
    <row r="192" spans="1:9" x14ac:dyDescent="0.2">
      <c r="A192" s="8"/>
      <c r="B192" s="8"/>
      <c r="C192" s="8"/>
      <c r="D192" s="8"/>
      <c r="E192" s="8"/>
      <c r="F192" s="8"/>
      <c r="G192" s="8"/>
      <c r="H192" s="8"/>
      <c r="I192" s="8"/>
    </row>
    <row r="193" spans="1:9" x14ac:dyDescent="0.2">
      <c r="A193" s="8"/>
      <c r="B193" s="8"/>
      <c r="C193" s="8"/>
      <c r="D193" s="8"/>
      <c r="E193" s="8"/>
      <c r="F193" s="8"/>
      <c r="G193" s="8"/>
      <c r="H193" s="8"/>
      <c r="I193" s="8"/>
    </row>
    <row r="194" spans="1:9" x14ac:dyDescent="0.2">
      <c r="A194" s="8"/>
      <c r="B194" s="8"/>
      <c r="C194" s="8"/>
      <c r="D194" s="8"/>
      <c r="E194" s="8"/>
      <c r="F194" s="8"/>
      <c r="G194" s="8"/>
      <c r="H194" s="8"/>
      <c r="I194" s="8"/>
    </row>
    <row r="195" spans="1:9" x14ac:dyDescent="0.2">
      <c r="A195" s="8"/>
      <c r="B195" s="8"/>
      <c r="C195" s="8"/>
      <c r="D195" s="8"/>
      <c r="E195" s="8"/>
      <c r="F195" s="8"/>
      <c r="G195" s="8"/>
      <c r="H195" s="8"/>
      <c r="I195" s="8"/>
    </row>
    <row r="196" spans="1:9" x14ac:dyDescent="0.2">
      <c r="A196" s="8"/>
      <c r="B196" s="8"/>
      <c r="C196" s="8"/>
      <c r="D196" s="8"/>
      <c r="E196" s="8"/>
      <c r="F196" s="8"/>
      <c r="G196" s="8"/>
      <c r="H196" s="8"/>
      <c r="I196" s="8"/>
    </row>
    <row r="197" spans="1:9" x14ac:dyDescent="0.2">
      <c r="A197" s="8"/>
      <c r="B197" s="8"/>
      <c r="C197" s="8"/>
      <c r="D197" s="8"/>
      <c r="E197" s="8"/>
      <c r="F197" s="8"/>
      <c r="G197" s="8"/>
      <c r="H197" s="8"/>
      <c r="I197" s="8"/>
    </row>
    <row r="198" spans="1:9" x14ac:dyDescent="0.2">
      <c r="A198" s="8"/>
      <c r="B198" s="8"/>
      <c r="C198" s="8"/>
      <c r="D198" s="8"/>
      <c r="E198" s="8"/>
      <c r="F198" s="8"/>
      <c r="G198" s="8"/>
      <c r="H198" s="8"/>
      <c r="I198" s="8"/>
    </row>
    <row r="199" spans="1:9" x14ac:dyDescent="0.2">
      <c r="A199" s="8"/>
      <c r="B199" s="8"/>
      <c r="C199" s="8"/>
      <c r="D199" s="8"/>
      <c r="E199" s="8"/>
      <c r="F199" s="8"/>
      <c r="G199" s="8"/>
      <c r="H199" s="8"/>
      <c r="I199" s="8"/>
    </row>
    <row r="200" spans="1:9" x14ac:dyDescent="0.2">
      <c r="A200" s="8"/>
      <c r="B200" s="8"/>
      <c r="C200" s="8"/>
      <c r="D200" s="8"/>
      <c r="E200" s="8"/>
      <c r="F200" s="8"/>
      <c r="G200" s="8"/>
      <c r="H200" s="8"/>
      <c r="I200" s="8"/>
    </row>
    <row r="201" spans="1:9" x14ac:dyDescent="0.2">
      <c r="A201" s="8"/>
      <c r="B201" s="8"/>
      <c r="C201" s="8"/>
      <c r="D201" s="8"/>
      <c r="E201" s="8"/>
      <c r="F201" s="8"/>
      <c r="G201" s="8"/>
      <c r="H201" s="8"/>
      <c r="I201" s="8"/>
    </row>
    <row r="202" spans="1:9" x14ac:dyDescent="0.2">
      <c r="A202" s="8"/>
      <c r="B202" s="8"/>
      <c r="C202" s="8"/>
      <c r="D202" s="8"/>
      <c r="E202" s="8"/>
      <c r="F202" s="8"/>
      <c r="G202" s="8"/>
      <c r="H202" s="8"/>
      <c r="I202" s="8"/>
    </row>
    <row r="203" spans="1:9" x14ac:dyDescent="0.2">
      <c r="A203" s="8"/>
      <c r="B203" s="8"/>
      <c r="C203" s="8"/>
      <c r="D203" s="8"/>
      <c r="E203" s="8"/>
      <c r="F203" s="8"/>
      <c r="G203" s="8"/>
      <c r="H203" s="8"/>
      <c r="I203" s="8"/>
    </row>
    <row r="204" spans="1:9" x14ac:dyDescent="0.2">
      <c r="A204" s="8"/>
      <c r="B204" s="8"/>
      <c r="C204" s="8"/>
      <c r="D204" s="8"/>
      <c r="E204" s="8"/>
      <c r="F204" s="8"/>
      <c r="G204" s="8"/>
      <c r="H204" s="8"/>
      <c r="I204" s="8"/>
    </row>
    <row r="205" spans="1:9" x14ac:dyDescent="0.2">
      <c r="A205" s="8"/>
      <c r="B205" s="8"/>
      <c r="C205" s="8"/>
      <c r="D205" s="8"/>
      <c r="E205" s="8"/>
      <c r="F205" s="8"/>
      <c r="G205" s="8"/>
      <c r="H205" s="8"/>
      <c r="I205" s="8"/>
    </row>
    <row r="206" spans="1:9" x14ac:dyDescent="0.2">
      <c r="A206" s="8"/>
      <c r="B206" s="8"/>
      <c r="C206" s="8"/>
      <c r="D206" s="8"/>
      <c r="E206" s="8"/>
      <c r="F206" s="8"/>
      <c r="G206" s="8"/>
      <c r="H206" s="8"/>
      <c r="I206" s="8"/>
    </row>
    <row r="207" spans="1:9" x14ac:dyDescent="0.2">
      <c r="A207" s="8"/>
      <c r="B207" s="8"/>
      <c r="C207" s="8"/>
      <c r="D207" s="8"/>
      <c r="E207" s="8"/>
      <c r="F207" s="8"/>
      <c r="G207" s="8"/>
      <c r="H207" s="8"/>
      <c r="I207" s="8"/>
    </row>
    <row r="208" spans="1:9" x14ac:dyDescent="0.2">
      <c r="A208" s="8"/>
      <c r="B208" s="8"/>
      <c r="C208" s="8"/>
      <c r="D208" s="8"/>
      <c r="E208" s="8"/>
      <c r="F208" s="8"/>
      <c r="G208" s="8"/>
      <c r="H208" s="8"/>
      <c r="I208" s="8"/>
    </row>
    <row r="209" spans="1:9" x14ac:dyDescent="0.2">
      <c r="A209" s="8"/>
      <c r="B209" s="8"/>
      <c r="C209" s="8"/>
      <c r="D209" s="8"/>
      <c r="E209" s="8"/>
      <c r="F209" s="8"/>
      <c r="G209" s="8"/>
      <c r="H209" s="8"/>
      <c r="I209" s="8"/>
    </row>
    <row r="210" spans="1:9" x14ac:dyDescent="0.2">
      <c r="A210" s="8"/>
      <c r="B210" s="8"/>
      <c r="C210" s="8"/>
      <c r="D210" s="8"/>
      <c r="E210" s="8"/>
      <c r="F210" s="8"/>
      <c r="G210" s="8"/>
      <c r="H210" s="8"/>
      <c r="I210" s="8"/>
    </row>
    <row r="211" spans="1:9" x14ac:dyDescent="0.2">
      <c r="A211" s="8"/>
      <c r="B211" s="8"/>
      <c r="C211" s="8"/>
      <c r="D211" s="8"/>
      <c r="E211" s="8"/>
      <c r="F211" s="8"/>
      <c r="G211" s="8"/>
      <c r="H211" s="8"/>
      <c r="I211" s="8"/>
    </row>
    <row r="212" spans="1:9" x14ac:dyDescent="0.2">
      <c r="A212" s="8"/>
      <c r="B212" s="8"/>
      <c r="C212" s="8"/>
      <c r="D212" s="8"/>
      <c r="E212" s="8"/>
      <c r="F212" s="8"/>
      <c r="G212" s="8"/>
      <c r="H212" s="8"/>
      <c r="I212" s="8"/>
    </row>
    <row r="213" spans="1:9" x14ac:dyDescent="0.2">
      <c r="A213" s="8"/>
      <c r="B213" s="8"/>
      <c r="C213" s="8"/>
      <c r="D213" s="8"/>
      <c r="E213" s="8"/>
      <c r="F213" s="8"/>
      <c r="G213" s="8"/>
      <c r="H213" s="8"/>
      <c r="I213" s="8"/>
    </row>
    <row r="214" spans="1:9" x14ac:dyDescent="0.2">
      <c r="A214" s="8"/>
      <c r="B214" s="8"/>
      <c r="C214" s="8"/>
      <c r="D214" s="8"/>
      <c r="E214" s="8"/>
      <c r="F214" s="8"/>
      <c r="G214" s="8"/>
      <c r="H214" s="8"/>
      <c r="I214" s="8"/>
    </row>
    <row r="215" spans="1:9" x14ac:dyDescent="0.2">
      <c r="A215" s="8"/>
      <c r="B215" s="8"/>
      <c r="C215" s="8"/>
      <c r="D215" s="8"/>
      <c r="E215" s="8"/>
      <c r="F215" s="8"/>
      <c r="G215" s="8"/>
      <c r="H215" s="8"/>
      <c r="I215" s="8"/>
    </row>
    <row r="216" spans="1:9" x14ac:dyDescent="0.2">
      <c r="A216" s="8"/>
      <c r="B216" s="8"/>
      <c r="C216" s="8"/>
      <c r="D216" s="8"/>
      <c r="E216" s="8"/>
      <c r="F216" s="8"/>
      <c r="G216" s="8"/>
      <c r="H216" s="8"/>
      <c r="I216" s="8"/>
    </row>
    <row r="217" spans="1:9" x14ac:dyDescent="0.2">
      <c r="A217" s="8"/>
      <c r="B217" s="8"/>
      <c r="C217" s="8"/>
      <c r="D217" s="8"/>
      <c r="E217" s="8"/>
      <c r="F217" s="8"/>
      <c r="G217" s="8"/>
      <c r="H217" s="8"/>
      <c r="I217" s="8"/>
    </row>
    <row r="218" spans="1:9" x14ac:dyDescent="0.2">
      <c r="A218" s="8"/>
      <c r="B218" s="8"/>
      <c r="C218" s="8"/>
      <c r="D218" s="8"/>
      <c r="E218" s="8"/>
      <c r="F218" s="8"/>
      <c r="G218" s="8"/>
      <c r="H218" s="8"/>
      <c r="I218" s="8"/>
    </row>
    <row r="219" spans="1:9" x14ac:dyDescent="0.2">
      <c r="A219" s="8"/>
      <c r="B219" s="8"/>
      <c r="C219" s="8"/>
      <c r="D219" s="8"/>
      <c r="E219" s="8"/>
      <c r="F219" s="8"/>
      <c r="G219" s="8"/>
      <c r="H219" s="8"/>
      <c r="I219" s="8"/>
    </row>
    <row r="220" spans="1:9" x14ac:dyDescent="0.2">
      <c r="A220" s="8"/>
      <c r="B220" s="8"/>
      <c r="C220" s="8"/>
      <c r="D220" s="8"/>
      <c r="E220" s="8"/>
      <c r="F220" s="8"/>
      <c r="G220" s="8"/>
      <c r="H220" s="8"/>
      <c r="I220" s="8"/>
    </row>
    <row r="221" spans="1:9" x14ac:dyDescent="0.2">
      <c r="A221" s="8"/>
      <c r="B221" s="8"/>
      <c r="C221" s="8"/>
      <c r="D221" s="8"/>
      <c r="E221" s="8"/>
      <c r="F221" s="8"/>
      <c r="G221" s="8"/>
      <c r="H221" s="8"/>
      <c r="I221" s="8"/>
    </row>
    <row r="222" spans="1:9" x14ac:dyDescent="0.2">
      <c r="A222" s="8"/>
      <c r="B222" s="8"/>
      <c r="C222" s="8"/>
      <c r="D222" s="8"/>
      <c r="E222" s="8"/>
      <c r="F222" s="8"/>
      <c r="G222" s="8"/>
      <c r="H222" s="8"/>
      <c r="I222" s="8"/>
    </row>
    <row r="223" spans="1:9" x14ac:dyDescent="0.2">
      <c r="A223" s="8"/>
      <c r="B223" s="8"/>
      <c r="C223" s="8"/>
      <c r="D223" s="8"/>
      <c r="E223" s="8"/>
      <c r="F223" s="8"/>
      <c r="G223" s="8"/>
      <c r="H223" s="8"/>
      <c r="I223" s="8"/>
    </row>
    <row r="224" spans="1:9" x14ac:dyDescent="0.2">
      <c r="A224" s="8"/>
      <c r="B224" s="8"/>
      <c r="C224" s="8"/>
      <c r="D224" s="8"/>
      <c r="E224" s="8"/>
      <c r="F224" s="8"/>
      <c r="G224" s="8"/>
      <c r="H224" s="8"/>
      <c r="I224" s="8"/>
    </row>
    <row r="225" spans="1:9" x14ac:dyDescent="0.2">
      <c r="A225" s="8"/>
      <c r="B225" s="8"/>
      <c r="C225" s="8"/>
      <c r="D225" s="8"/>
      <c r="E225" s="8"/>
      <c r="F225" s="8"/>
      <c r="G225" s="8"/>
      <c r="H225" s="8"/>
      <c r="I225" s="8"/>
    </row>
    <row r="226" spans="1:9" x14ac:dyDescent="0.2">
      <c r="A226" s="8"/>
      <c r="B226" s="8"/>
      <c r="C226" s="8"/>
      <c r="D226" s="8"/>
      <c r="E226" s="8"/>
      <c r="F226" s="8"/>
      <c r="G226" s="8"/>
      <c r="H226" s="8"/>
      <c r="I226" s="8"/>
    </row>
    <row r="227" spans="1:9" x14ac:dyDescent="0.2">
      <c r="A227" s="8"/>
      <c r="B227" s="8"/>
      <c r="C227" s="8"/>
      <c r="D227" s="8"/>
      <c r="E227" s="8"/>
      <c r="F227" s="8"/>
      <c r="G227" s="8"/>
      <c r="H227" s="8"/>
      <c r="I227" s="8"/>
    </row>
    <row r="228" spans="1:9" x14ac:dyDescent="0.2">
      <c r="A228" s="8"/>
      <c r="B228" s="8"/>
      <c r="C228" s="8"/>
      <c r="D228" s="8"/>
      <c r="E228" s="8"/>
      <c r="F228" s="8"/>
      <c r="G228" s="8"/>
      <c r="H228" s="8"/>
      <c r="I228" s="8"/>
    </row>
    <row r="229" spans="1:9" x14ac:dyDescent="0.2">
      <c r="A229" s="8"/>
      <c r="B229" s="8"/>
      <c r="C229" s="8"/>
      <c r="D229" s="8"/>
      <c r="E229" s="8"/>
      <c r="F229" s="8"/>
      <c r="G229" s="8"/>
      <c r="H229" s="8"/>
      <c r="I229" s="8"/>
    </row>
    <row r="230" spans="1:9" x14ac:dyDescent="0.2">
      <c r="A230" s="8"/>
      <c r="B230" s="8"/>
      <c r="C230" s="8"/>
      <c r="D230" s="8"/>
      <c r="E230" s="8"/>
      <c r="F230" s="8"/>
      <c r="G230" s="8"/>
      <c r="H230" s="8"/>
      <c r="I230" s="8"/>
    </row>
    <row r="231" spans="1:9" x14ac:dyDescent="0.2">
      <c r="A231" s="8"/>
      <c r="B231" s="8"/>
      <c r="C231" s="8"/>
      <c r="D231" s="8"/>
      <c r="E231" s="8"/>
      <c r="F231" s="8"/>
      <c r="G231" s="8"/>
      <c r="H231" s="8"/>
      <c r="I231" s="8"/>
    </row>
    <row r="232" spans="1:9" x14ac:dyDescent="0.2">
      <c r="A232" s="8"/>
      <c r="B232" s="8"/>
      <c r="C232" s="8"/>
      <c r="D232" s="8"/>
      <c r="E232" s="8"/>
      <c r="F232" s="8"/>
      <c r="G232" s="8"/>
      <c r="H232" s="8"/>
      <c r="I232" s="8"/>
    </row>
    <row r="233" spans="1:9" x14ac:dyDescent="0.2">
      <c r="A233" s="8"/>
      <c r="B233" s="8"/>
      <c r="C233" s="8"/>
      <c r="D233" s="8"/>
      <c r="E233" s="8"/>
      <c r="F233" s="8"/>
      <c r="G233" s="8"/>
      <c r="H233" s="8"/>
      <c r="I233" s="8"/>
    </row>
    <row r="234" spans="1:9" x14ac:dyDescent="0.2">
      <c r="A234" s="8"/>
      <c r="B234" s="8"/>
      <c r="C234" s="8"/>
      <c r="D234" s="8"/>
      <c r="E234" s="8"/>
      <c r="F234" s="8"/>
      <c r="G234" s="8"/>
      <c r="H234" s="8"/>
      <c r="I234" s="8"/>
    </row>
    <row r="235" spans="1:9" x14ac:dyDescent="0.2">
      <c r="A235" s="8"/>
      <c r="B235" s="8"/>
      <c r="C235" s="8"/>
      <c r="D235" s="8"/>
      <c r="E235" s="8"/>
      <c r="F235" s="8"/>
      <c r="G235" s="8"/>
      <c r="H235" s="8"/>
      <c r="I235" s="8"/>
    </row>
    <row r="236" spans="1:9" x14ac:dyDescent="0.2">
      <c r="A236" s="8"/>
      <c r="B236" s="8"/>
      <c r="C236" s="8"/>
      <c r="D236" s="8"/>
      <c r="E236" s="8"/>
      <c r="F236" s="8"/>
      <c r="G236" s="8"/>
      <c r="H236" s="8"/>
      <c r="I236" s="8"/>
    </row>
    <row r="237" spans="1:9" x14ac:dyDescent="0.2">
      <c r="A237" s="8"/>
      <c r="B237" s="8"/>
      <c r="C237" s="8"/>
      <c r="D237" s="8"/>
      <c r="E237" s="8"/>
      <c r="F237" s="8"/>
      <c r="G237" s="8"/>
      <c r="H237" s="8"/>
      <c r="I237" s="8"/>
    </row>
    <row r="238" spans="1:9" x14ac:dyDescent="0.2">
      <c r="A238" s="8"/>
      <c r="B238" s="8"/>
      <c r="C238" s="8"/>
      <c r="D238" s="8"/>
      <c r="E238" s="8"/>
      <c r="F238" s="8"/>
      <c r="G238" s="8"/>
      <c r="H238" s="8"/>
      <c r="I238" s="8"/>
    </row>
    <row r="239" spans="1:9" x14ac:dyDescent="0.2">
      <c r="A239" s="8"/>
      <c r="B239" s="8"/>
      <c r="C239" s="8"/>
      <c r="D239" s="8"/>
      <c r="E239" s="8"/>
      <c r="F239" s="8"/>
      <c r="G239" s="8"/>
      <c r="H239" s="8"/>
      <c r="I239" s="8"/>
    </row>
    <row r="240" spans="1:9" x14ac:dyDescent="0.2">
      <c r="A240" s="8"/>
      <c r="B240" s="8"/>
      <c r="C240" s="8"/>
      <c r="D240" s="8"/>
      <c r="E240" s="8"/>
      <c r="F240" s="8"/>
      <c r="G240" s="8"/>
      <c r="H240" s="8"/>
      <c r="I240" s="8"/>
    </row>
    <row r="241" spans="1:9" x14ac:dyDescent="0.2">
      <c r="A241" s="8"/>
      <c r="B241" s="8"/>
      <c r="C241" s="8"/>
      <c r="D241" s="8"/>
      <c r="E241" s="8"/>
      <c r="F241" s="8"/>
      <c r="G241" s="8"/>
      <c r="H241" s="8"/>
      <c r="I241" s="8"/>
    </row>
    <row r="242" spans="1:9" x14ac:dyDescent="0.2">
      <c r="A242" s="8"/>
      <c r="B242" s="8"/>
      <c r="C242" s="8"/>
      <c r="D242" s="8"/>
      <c r="E242" s="8"/>
      <c r="F242" s="8"/>
      <c r="G242" s="8"/>
      <c r="H242" s="8"/>
      <c r="I242" s="8"/>
    </row>
    <row r="243" spans="1:9" x14ac:dyDescent="0.2">
      <c r="A243" s="8"/>
      <c r="B243" s="8"/>
      <c r="C243" s="8"/>
      <c r="D243" s="8"/>
      <c r="E243" s="8"/>
      <c r="F243" s="8"/>
      <c r="G243" s="8"/>
      <c r="H243" s="8"/>
      <c r="I243" s="8"/>
    </row>
    <row r="244" spans="1:9" x14ac:dyDescent="0.2">
      <c r="A244" s="8"/>
      <c r="B244" s="8"/>
      <c r="C244" s="8"/>
      <c r="D244" s="8"/>
      <c r="E244" s="8"/>
      <c r="F244" s="8"/>
      <c r="G244" s="8"/>
      <c r="H244" s="8"/>
      <c r="I244" s="8"/>
    </row>
    <row r="245" spans="1:9" x14ac:dyDescent="0.2">
      <c r="A245" s="8"/>
      <c r="B245" s="8"/>
      <c r="C245" s="8"/>
      <c r="D245" s="8"/>
      <c r="E245" s="8"/>
      <c r="F245" s="8"/>
      <c r="G245" s="8"/>
      <c r="H245" s="8"/>
      <c r="I245" s="8"/>
    </row>
    <row r="246" spans="1:9" x14ac:dyDescent="0.2">
      <c r="A246" s="8"/>
      <c r="B246" s="8"/>
      <c r="C246" s="8"/>
      <c r="D246" s="8"/>
      <c r="E246" s="8"/>
      <c r="F246" s="8"/>
      <c r="G246" s="8"/>
      <c r="H246" s="8"/>
      <c r="I246" s="8"/>
    </row>
    <row r="247" spans="1:9" x14ac:dyDescent="0.2">
      <c r="A247" s="8"/>
      <c r="B247" s="8"/>
      <c r="C247" s="8"/>
      <c r="D247" s="8"/>
      <c r="E247" s="8"/>
      <c r="F247" s="8"/>
      <c r="G247" s="8"/>
      <c r="H247" s="8"/>
      <c r="I247" s="8"/>
    </row>
    <row r="248" spans="1:9" x14ac:dyDescent="0.2">
      <c r="A248" s="8"/>
      <c r="B248" s="8"/>
      <c r="C248" s="8"/>
      <c r="D248" s="8"/>
      <c r="E248" s="8"/>
      <c r="F248" s="8"/>
      <c r="G248" s="8"/>
      <c r="H248" s="8"/>
      <c r="I248" s="8"/>
    </row>
    <row r="249" spans="1:9" x14ac:dyDescent="0.2">
      <c r="A249" s="8"/>
      <c r="B249" s="8"/>
      <c r="C249" s="8"/>
      <c r="D249" s="8"/>
      <c r="E249" s="8"/>
      <c r="F249" s="8"/>
      <c r="G249" s="8"/>
      <c r="H249" s="8"/>
      <c r="I249" s="8"/>
    </row>
    <row r="250" spans="1:9" x14ac:dyDescent="0.2">
      <c r="A250" s="8"/>
      <c r="B250" s="8"/>
      <c r="C250" s="8"/>
      <c r="D250" s="8"/>
      <c r="E250" s="8"/>
      <c r="F250" s="8"/>
      <c r="G250" s="8"/>
      <c r="H250" s="8"/>
      <c r="I250" s="8"/>
    </row>
    <row r="251" spans="1:9" x14ac:dyDescent="0.2">
      <c r="A251" s="8"/>
      <c r="B251" s="8"/>
      <c r="C251" s="8"/>
      <c r="D251" s="8"/>
      <c r="E251" s="8"/>
      <c r="F251" s="8"/>
      <c r="G251" s="8"/>
      <c r="H251" s="8"/>
      <c r="I251" s="8"/>
    </row>
    <row r="252" spans="1:9" x14ac:dyDescent="0.2">
      <c r="A252" s="8"/>
      <c r="B252" s="8"/>
      <c r="C252" s="8"/>
      <c r="D252" s="8"/>
      <c r="E252" s="8"/>
      <c r="F252" s="8"/>
      <c r="G252" s="8"/>
      <c r="H252" s="8"/>
      <c r="I252" s="8"/>
    </row>
    <row r="253" spans="1:9" x14ac:dyDescent="0.2">
      <c r="A253" s="8"/>
      <c r="B253" s="8"/>
      <c r="C253" s="8"/>
      <c r="D253" s="8"/>
      <c r="E253" s="8"/>
      <c r="F253" s="8"/>
      <c r="G253" s="8"/>
      <c r="H253" s="8"/>
      <c r="I253" s="8"/>
    </row>
    <row r="254" spans="1:9" x14ac:dyDescent="0.2">
      <c r="A254" s="8"/>
      <c r="B254" s="8"/>
      <c r="C254" s="8"/>
      <c r="D254" s="8"/>
      <c r="E254" s="8"/>
      <c r="F254" s="8"/>
      <c r="G254" s="8"/>
      <c r="H254" s="8"/>
      <c r="I254" s="8"/>
    </row>
    <row r="255" spans="1:9" x14ac:dyDescent="0.2">
      <c r="A255" s="8"/>
      <c r="B255" s="8"/>
      <c r="C255" s="8"/>
      <c r="D255" s="8"/>
      <c r="E255" s="8"/>
      <c r="F255" s="8"/>
      <c r="G255" s="8"/>
      <c r="H255" s="8"/>
      <c r="I255" s="8"/>
    </row>
    <row r="256" spans="1:9" x14ac:dyDescent="0.2">
      <c r="A256" s="8"/>
      <c r="B256" s="8"/>
      <c r="C256" s="8"/>
      <c r="D256" s="8"/>
      <c r="E256" s="8"/>
      <c r="F256" s="8"/>
      <c r="G256" s="8"/>
      <c r="H256" s="8"/>
      <c r="I256" s="8"/>
    </row>
    <row r="257" spans="1:9" x14ac:dyDescent="0.2">
      <c r="A257" s="8"/>
      <c r="B257" s="8"/>
      <c r="C257" s="8"/>
      <c r="D257" s="8"/>
      <c r="E257" s="8"/>
      <c r="F257" s="8"/>
      <c r="G257" s="8"/>
      <c r="H257" s="8"/>
      <c r="I257" s="8"/>
    </row>
    <row r="258" spans="1:9" x14ac:dyDescent="0.2">
      <c r="A258" s="8"/>
      <c r="B258" s="8"/>
      <c r="C258" s="8"/>
      <c r="D258" s="8"/>
      <c r="E258" s="8"/>
      <c r="F258" s="8"/>
      <c r="G258" s="8"/>
      <c r="H258" s="8"/>
      <c r="I258" s="8"/>
    </row>
    <row r="259" spans="1:9" x14ac:dyDescent="0.2">
      <c r="A259" s="8"/>
      <c r="B259" s="8"/>
      <c r="C259" s="8"/>
      <c r="D259" s="8"/>
      <c r="E259" s="8"/>
      <c r="F259" s="8"/>
      <c r="G259" s="8"/>
      <c r="H259" s="8"/>
      <c r="I259" s="8"/>
    </row>
    <row r="260" spans="1:9" x14ac:dyDescent="0.2">
      <c r="A260" s="8"/>
      <c r="B260" s="8"/>
      <c r="C260" s="8"/>
      <c r="D260" s="8"/>
      <c r="E260" s="8"/>
      <c r="F260" s="8"/>
      <c r="G260" s="8"/>
      <c r="H260" s="8"/>
      <c r="I260" s="8"/>
    </row>
    <row r="261" spans="1:9" x14ac:dyDescent="0.2">
      <c r="A261" s="8"/>
      <c r="B261" s="8"/>
      <c r="C261" s="8"/>
      <c r="D261" s="8"/>
      <c r="E261" s="8"/>
      <c r="F261" s="8"/>
      <c r="G261" s="8"/>
      <c r="H261" s="8"/>
      <c r="I261" s="8"/>
    </row>
    <row r="262" spans="1:9" x14ac:dyDescent="0.2">
      <c r="A262" s="8"/>
      <c r="B262" s="8"/>
      <c r="C262" s="8"/>
      <c r="D262" s="8"/>
      <c r="E262" s="8"/>
      <c r="F262" s="8"/>
      <c r="G262" s="8"/>
      <c r="H262" s="8"/>
      <c r="I262" s="8"/>
    </row>
    <row r="263" spans="1:9" x14ac:dyDescent="0.2">
      <c r="A263" s="8"/>
      <c r="B263" s="8"/>
      <c r="C263" s="8"/>
      <c r="D263" s="8"/>
      <c r="E263" s="8"/>
      <c r="F263" s="8"/>
      <c r="G263" s="8"/>
      <c r="H263" s="8"/>
      <c r="I263" s="8"/>
    </row>
    <row r="264" spans="1:9" x14ac:dyDescent="0.2">
      <c r="A264" s="8"/>
      <c r="B264" s="8"/>
      <c r="C264" s="8"/>
      <c r="D264" s="8"/>
      <c r="E264" s="8"/>
      <c r="F264" s="8"/>
      <c r="G264" s="8"/>
      <c r="H264" s="8"/>
      <c r="I264" s="8"/>
    </row>
    <row r="265" spans="1:9" x14ac:dyDescent="0.2">
      <c r="A265" s="8"/>
      <c r="B265" s="8"/>
      <c r="C265" s="8"/>
      <c r="D265" s="8"/>
      <c r="E265" s="8"/>
      <c r="F265" s="8"/>
      <c r="G265" s="8"/>
      <c r="H265" s="8"/>
      <c r="I265" s="8"/>
    </row>
    <row r="266" spans="1:9" x14ac:dyDescent="0.2">
      <c r="A266" s="8"/>
      <c r="B266" s="8"/>
      <c r="C266" s="8"/>
      <c r="D266" s="8"/>
      <c r="E266" s="8"/>
      <c r="F266" s="8"/>
      <c r="G266" s="8"/>
      <c r="H266" s="8"/>
      <c r="I266" s="8"/>
    </row>
    <row r="267" spans="1:9" x14ac:dyDescent="0.2">
      <c r="A267" s="8"/>
      <c r="B267" s="8"/>
      <c r="C267" s="8"/>
      <c r="D267" s="8"/>
      <c r="E267" s="8"/>
      <c r="F267" s="8"/>
      <c r="G267" s="8"/>
      <c r="H267" s="8"/>
      <c r="I267" s="8"/>
    </row>
    <row r="268" spans="1:9" x14ac:dyDescent="0.2">
      <c r="A268" s="8"/>
      <c r="B268" s="8"/>
      <c r="C268" s="8"/>
      <c r="D268" s="8"/>
      <c r="E268" s="8"/>
      <c r="F268" s="8"/>
      <c r="G268" s="8"/>
      <c r="H268" s="8"/>
      <c r="I268" s="8"/>
    </row>
    <row r="269" spans="1:9" x14ac:dyDescent="0.2">
      <c r="A269" s="8"/>
      <c r="B269" s="8"/>
      <c r="C269" s="8"/>
      <c r="D269" s="8"/>
      <c r="E269" s="8"/>
      <c r="F269" s="8"/>
      <c r="G269" s="8"/>
      <c r="H269" s="8"/>
      <c r="I269" s="8"/>
    </row>
    <row r="270" spans="1:9" x14ac:dyDescent="0.2">
      <c r="A270" s="8"/>
      <c r="B270" s="8"/>
      <c r="C270" s="8"/>
      <c r="D270" s="8"/>
      <c r="E270" s="8"/>
      <c r="F270" s="8"/>
      <c r="G270" s="8"/>
      <c r="H270" s="8"/>
      <c r="I270" s="8"/>
    </row>
    <row r="271" spans="1:9" x14ac:dyDescent="0.2">
      <c r="A271" s="8"/>
      <c r="B271" s="8"/>
      <c r="C271" s="8"/>
      <c r="D271" s="8"/>
      <c r="E271" s="8"/>
      <c r="F271" s="8"/>
      <c r="G271" s="8"/>
      <c r="H271" s="8"/>
      <c r="I271" s="8"/>
    </row>
    <row r="272" spans="1:9" x14ac:dyDescent="0.2">
      <c r="A272" s="8"/>
      <c r="B272" s="8"/>
      <c r="C272" s="8"/>
      <c r="D272" s="8"/>
      <c r="E272" s="8"/>
      <c r="F272" s="8"/>
      <c r="G272" s="8"/>
      <c r="H272" s="8"/>
      <c r="I272" s="8"/>
    </row>
    <row r="273" spans="1:9" x14ac:dyDescent="0.2">
      <c r="A273" s="8"/>
      <c r="B273" s="8"/>
      <c r="C273" s="8"/>
      <c r="D273" s="8"/>
      <c r="E273" s="8"/>
      <c r="F273" s="8"/>
      <c r="G273" s="8"/>
      <c r="H273" s="8"/>
      <c r="I273" s="8"/>
    </row>
    <row r="274" spans="1:9" x14ac:dyDescent="0.2">
      <c r="A274" s="8"/>
      <c r="B274" s="8"/>
      <c r="C274" s="8"/>
      <c r="D274" s="8"/>
      <c r="E274" s="8"/>
      <c r="F274" s="8"/>
      <c r="G274" s="8"/>
      <c r="H274" s="8"/>
      <c r="I274" s="8"/>
    </row>
    <row r="275" spans="1:9" x14ac:dyDescent="0.2">
      <c r="A275" s="8"/>
      <c r="B275" s="8"/>
      <c r="C275" s="8"/>
      <c r="D275" s="8"/>
      <c r="E275" s="8"/>
      <c r="F275" s="8"/>
      <c r="G275" s="8"/>
      <c r="H275" s="8"/>
      <c r="I275" s="8"/>
    </row>
    <row r="276" spans="1:9" x14ac:dyDescent="0.2">
      <c r="A276" s="8"/>
      <c r="B276" s="8"/>
      <c r="C276" s="8"/>
      <c r="D276" s="8"/>
      <c r="E276" s="8"/>
      <c r="F276" s="8"/>
      <c r="G276" s="8"/>
      <c r="H276" s="8"/>
      <c r="I276" s="8"/>
    </row>
    <row r="277" spans="1:9" x14ac:dyDescent="0.2">
      <c r="A277" s="8"/>
      <c r="B277" s="8"/>
      <c r="C277" s="8"/>
      <c r="D277" s="8"/>
      <c r="E277" s="8"/>
      <c r="F277" s="8"/>
      <c r="G277" s="8"/>
      <c r="H277" s="8"/>
      <c r="I277" s="8"/>
    </row>
    <row r="278" spans="1:9" x14ac:dyDescent="0.2">
      <c r="A278" s="8"/>
      <c r="B278" s="8"/>
      <c r="C278" s="8"/>
      <c r="D278" s="8"/>
      <c r="E278" s="8"/>
      <c r="F278" s="8"/>
      <c r="G278" s="8"/>
      <c r="H278" s="8"/>
      <c r="I278" s="8"/>
    </row>
    <row r="279" spans="1:9" x14ac:dyDescent="0.2">
      <c r="A279" s="8"/>
      <c r="B279" s="8"/>
      <c r="C279" s="8"/>
      <c r="D279" s="8"/>
      <c r="E279" s="8"/>
      <c r="F279" s="8"/>
      <c r="G279" s="8"/>
      <c r="H279" s="8"/>
      <c r="I279" s="8"/>
    </row>
    <row r="280" spans="1:9" x14ac:dyDescent="0.2">
      <c r="A280" s="8"/>
      <c r="B280" s="8"/>
      <c r="C280" s="8"/>
      <c r="D280" s="8"/>
      <c r="E280" s="8"/>
      <c r="F280" s="8"/>
      <c r="G280" s="8"/>
      <c r="H280" s="8"/>
      <c r="I280" s="8"/>
    </row>
    <row r="281" spans="1:9" x14ac:dyDescent="0.2">
      <c r="A281" s="8"/>
      <c r="B281" s="8"/>
      <c r="C281" s="8"/>
      <c r="D281" s="8"/>
      <c r="E281" s="8"/>
      <c r="F281" s="8"/>
      <c r="G281" s="8"/>
      <c r="H281" s="8"/>
      <c r="I281" s="8"/>
    </row>
    <row r="282" spans="1:9" x14ac:dyDescent="0.2">
      <c r="A282" s="8"/>
      <c r="B282" s="8"/>
      <c r="C282" s="8"/>
      <c r="D282" s="8"/>
      <c r="E282" s="8"/>
      <c r="F282" s="8"/>
      <c r="G282" s="8"/>
      <c r="H282" s="8"/>
      <c r="I282" s="8"/>
    </row>
    <row r="283" spans="1:9" x14ac:dyDescent="0.2">
      <c r="A283" s="8"/>
      <c r="B283" s="8"/>
      <c r="C283" s="8"/>
      <c r="D283" s="8"/>
      <c r="E283" s="8"/>
      <c r="F283" s="8"/>
      <c r="G283" s="8"/>
      <c r="H283" s="8"/>
      <c r="I283" s="8"/>
    </row>
    <row r="284" spans="1:9" x14ac:dyDescent="0.2">
      <c r="A284" s="8"/>
      <c r="B284" s="8"/>
      <c r="C284" s="8"/>
      <c r="D284" s="8"/>
      <c r="E284" s="8"/>
      <c r="F284" s="8"/>
      <c r="G284" s="8"/>
      <c r="H284" s="8"/>
      <c r="I284" s="8"/>
    </row>
    <row r="285" spans="1:9" x14ac:dyDescent="0.2">
      <c r="A285" s="8"/>
      <c r="B285" s="8"/>
      <c r="C285" s="8"/>
      <c r="D285" s="8"/>
      <c r="E285" s="8"/>
      <c r="F285" s="8"/>
      <c r="G285" s="8"/>
      <c r="H285" s="8"/>
      <c r="I285" s="8"/>
    </row>
    <row r="286" spans="1:9" x14ac:dyDescent="0.2">
      <c r="A286" s="8"/>
      <c r="B286" s="8"/>
      <c r="C286" s="8"/>
      <c r="D286" s="8"/>
      <c r="E286" s="8"/>
      <c r="F286" s="8"/>
      <c r="G286" s="8"/>
      <c r="H286" s="8"/>
      <c r="I286" s="8"/>
    </row>
    <row r="287" spans="1:9" x14ac:dyDescent="0.2">
      <c r="A287" s="8"/>
      <c r="B287" s="8"/>
      <c r="C287" s="8"/>
      <c r="D287" s="8"/>
      <c r="E287" s="8"/>
      <c r="F287" s="8"/>
      <c r="G287" s="8"/>
      <c r="H287" s="8"/>
      <c r="I287" s="8"/>
    </row>
    <row r="288" spans="1:9" x14ac:dyDescent="0.2">
      <c r="A288" s="8"/>
      <c r="B288" s="8"/>
      <c r="C288" s="8"/>
      <c r="D288" s="8"/>
      <c r="E288" s="8"/>
      <c r="F288" s="8"/>
      <c r="G288" s="8"/>
      <c r="H288" s="8"/>
      <c r="I288" s="8"/>
    </row>
    <row r="289" spans="1:9" x14ac:dyDescent="0.2">
      <c r="A289" s="8"/>
      <c r="B289" s="8"/>
      <c r="C289" s="8"/>
      <c r="D289" s="8"/>
      <c r="E289" s="8"/>
      <c r="F289" s="8"/>
      <c r="G289" s="8"/>
      <c r="H289" s="8"/>
      <c r="I289" s="8"/>
    </row>
    <row r="290" spans="1:9" x14ac:dyDescent="0.2">
      <c r="A290" s="8"/>
      <c r="B290" s="8"/>
      <c r="C290" s="8"/>
      <c r="D290" s="8"/>
      <c r="E290" s="8"/>
      <c r="F290" s="8"/>
      <c r="G290" s="8"/>
      <c r="H290" s="8"/>
      <c r="I290" s="8"/>
    </row>
    <row r="291" spans="1:9" x14ac:dyDescent="0.2">
      <c r="A291" s="8"/>
      <c r="B291" s="8"/>
      <c r="C291" s="8"/>
      <c r="D291" s="8"/>
      <c r="E291" s="8"/>
      <c r="F291" s="8"/>
      <c r="G291" s="8"/>
      <c r="H291" s="8"/>
      <c r="I291" s="8"/>
    </row>
    <row r="292" spans="1:9" x14ac:dyDescent="0.2">
      <c r="A292" s="8"/>
      <c r="B292" s="8"/>
      <c r="C292" s="8"/>
      <c r="D292" s="8"/>
      <c r="E292" s="8"/>
      <c r="F292" s="8"/>
      <c r="G292" s="8"/>
      <c r="H292" s="8"/>
      <c r="I292" s="8"/>
    </row>
    <row r="293" spans="1:9" x14ac:dyDescent="0.2">
      <c r="A293" s="8"/>
      <c r="B293" s="8"/>
      <c r="C293" s="8"/>
      <c r="D293" s="8"/>
      <c r="E293" s="8"/>
      <c r="F293" s="8"/>
      <c r="G293" s="8"/>
      <c r="H293" s="8"/>
      <c r="I293" s="8"/>
    </row>
    <row r="294" spans="1:9" x14ac:dyDescent="0.2">
      <c r="A294" s="8"/>
      <c r="B294" s="8"/>
      <c r="C294" s="8"/>
      <c r="D294" s="8"/>
      <c r="E294" s="8"/>
      <c r="F294" s="8"/>
      <c r="G294" s="8"/>
      <c r="H294" s="8"/>
      <c r="I294" s="8"/>
    </row>
    <row r="295" spans="1:9" x14ac:dyDescent="0.2">
      <c r="A295" s="8"/>
      <c r="B295" s="8"/>
      <c r="C295" s="8"/>
      <c r="D295" s="8"/>
      <c r="E295" s="8"/>
      <c r="F295" s="8"/>
      <c r="G295" s="8"/>
      <c r="H295" s="8"/>
      <c r="I295" s="8"/>
    </row>
    <row r="296" spans="1:9" x14ac:dyDescent="0.2">
      <c r="A296" s="8"/>
      <c r="B296" s="8"/>
      <c r="C296" s="8"/>
      <c r="D296" s="8"/>
      <c r="E296" s="8"/>
      <c r="F296" s="8"/>
      <c r="G296" s="8"/>
      <c r="H296" s="8"/>
      <c r="I296" s="8"/>
    </row>
    <row r="297" spans="1:9" x14ac:dyDescent="0.2">
      <c r="A297" s="8"/>
      <c r="B297" s="8"/>
      <c r="C297" s="8"/>
      <c r="D297" s="8"/>
      <c r="E297" s="8"/>
      <c r="F297" s="8"/>
      <c r="G297" s="8"/>
      <c r="H297" s="8"/>
      <c r="I297" s="8"/>
    </row>
    <row r="298" spans="1:9" x14ac:dyDescent="0.2">
      <c r="A298" s="8"/>
      <c r="B298" s="8"/>
      <c r="C298" s="8"/>
      <c r="D298" s="8"/>
      <c r="E298" s="8"/>
      <c r="F298" s="8"/>
      <c r="G298" s="8"/>
      <c r="H298" s="8"/>
      <c r="I298" s="8"/>
    </row>
    <row r="299" spans="1:9" x14ac:dyDescent="0.2">
      <c r="A299" s="8"/>
      <c r="B299" s="8"/>
      <c r="C299" s="8"/>
      <c r="D299" s="8"/>
      <c r="E299" s="8"/>
      <c r="F299" s="8"/>
      <c r="G299" s="8"/>
      <c r="H299" s="8"/>
      <c r="I299" s="8"/>
    </row>
    <row r="300" spans="1:9" x14ac:dyDescent="0.2">
      <c r="A300" s="8"/>
      <c r="B300" s="8"/>
      <c r="C300" s="8"/>
      <c r="D300" s="8"/>
      <c r="E300" s="8"/>
      <c r="F300" s="8"/>
      <c r="G300" s="8"/>
      <c r="H300" s="8"/>
      <c r="I300" s="8"/>
    </row>
    <row r="301" spans="1:9" x14ac:dyDescent="0.2">
      <c r="A301" s="8"/>
      <c r="B301" s="8"/>
      <c r="C301" s="8"/>
      <c r="D301" s="8"/>
      <c r="E301" s="8"/>
      <c r="F301" s="8"/>
      <c r="G301" s="8"/>
      <c r="H301" s="8"/>
      <c r="I301" s="8"/>
    </row>
    <row r="302" spans="1:9" x14ac:dyDescent="0.2">
      <c r="A302" s="8"/>
      <c r="B302" s="8"/>
      <c r="C302" s="8"/>
      <c r="D302" s="8"/>
      <c r="E302" s="8"/>
      <c r="F302" s="8"/>
      <c r="G302" s="8"/>
      <c r="H302" s="8"/>
      <c r="I302" s="8"/>
    </row>
    <row r="303" spans="1:9" x14ac:dyDescent="0.2">
      <c r="A303" s="8"/>
      <c r="B303" s="8"/>
      <c r="C303" s="8"/>
      <c r="D303" s="8"/>
      <c r="E303" s="8"/>
      <c r="F303" s="8"/>
      <c r="G303" s="8"/>
      <c r="H303" s="8"/>
      <c r="I303" s="8"/>
    </row>
    <row r="304" spans="1:9" x14ac:dyDescent="0.2">
      <c r="A304" s="8"/>
      <c r="B304" s="8"/>
      <c r="C304" s="8"/>
      <c r="D304" s="8"/>
      <c r="E304" s="8"/>
      <c r="F304" s="8"/>
      <c r="G304" s="8"/>
      <c r="H304" s="8"/>
      <c r="I304" s="8"/>
    </row>
    <row r="305" spans="1:9" x14ac:dyDescent="0.2">
      <c r="A305" s="8"/>
      <c r="B305" s="8"/>
      <c r="C305" s="8"/>
      <c r="D305" s="8"/>
      <c r="E305" s="8"/>
      <c r="F305" s="8"/>
      <c r="G305" s="8"/>
      <c r="H305" s="8"/>
      <c r="I305" s="8"/>
    </row>
    <row r="306" spans="1:9" x14ac:dyDescent="0.2">
      <c r="A306" s="8"/>
      <c r="B306" s="8"/>
      <c r="C306" s="8"/>
      <c r="D306" s="8"/>
      <c r="E306" s="8"/>
      <c r="F306" s="8"/>
      <c r="G306" s="8"/>
      <c r="H306" s="8"/>
      <c r="I306" s="8"/>
    </row>
    <row r="307" spans="1:9" x14ac:dyDescent="0.2">
      <c r="A307" s="8"/>
      <c r="B307" s="8"/>
      <c r="C307" s="8"/>
      <c r="D307" s="8"/>
      <c r="E307" s="8"/>
      <c r="F307" s="8"/>
      <c r="G307" s="8"/>
      <c r="H307" s="8"/>
      <c r="I307" s="8"/>
    </row>
    <row r="308" spans="1:9" x14ac:dyDescent="0.2">
      <c r="A308" s="8"/>
      <c r="B308" s="8"/>
      <c r="C308" s="8"/>
      <c r="D308" s="8"/>
      <c r="E308" s="8"/>
      <c r="F308" s="8"/>
      <c r="G308" s="8"/>
      <c r="H308" s="8"/>
      <c r="I308" s="8"/>
    </row>
    <row r="309" spans="1:9" x14ac:dyDescent="0.2">
      <c r="A309" s="8"/>
      <c r="B309" s="8"/>
      <c r="C309" s="8"/>
      <c r="D309" s="8"/>
      <c r="E309" s="8"/>
      <c r="F309" s="8"/>
      <c r="G309" s="8"/>
      <c r="H309" s="8"/>
      <c r="I309" s="8"/>
    </row>
    <row r="310" spans="1:9" x14ac:dyDescent="0.2">
      <c r="A310" s="8"/>
      <c r="B310" s="8"/>
      <c r="C310" s="8"/>
      <c r="D310" s="8"/>
      <c r="E310" s="8"/>
      <c r="F310" s="8"/>
      <c r="G310" s="8"/>
      <c r="H310" s="8"/>
      <c r="I310" s="8"/>
    </row>
    <row r="311" spans="1:9" x14ac:dyDescent="0.2">
      <c r="A311" s="8"/>
      <c r="B311" s="8"/>
      <c r="C311" s="8"/>
      <c r="D311" s="8"/>
      <c r="E311" s="8"/>
      <c r="F311" s="8"/>
      <c r="G311" s="8"/>
      <c r="H311" s="8"/>
      <c r="I311" s="8"/>
    </row>
    <row r="312" spans="1:9" x14ac:dyDescent="0.2">
      <c r="A312" s="8"/>
      <c r="B312" s="8"/>
      <c r="C312" s="8"/>
      <c r="D312" s="8"/>
      <c r="E312" s="8"/>
      <c r="F312" s="8"/>
      <c r="G312" s="8"/>
      <c r="H312" s="8"/>
      <c r="I312" s="8"/>
    </row>
    <row r="313" spans="1:9" x14ac:dyDescent="0.2">
      <c r="A313" s="8"/>
      <c r="B313" s="8"/>
      <c r="C313" s="8"/>
      <c r="D313" s="8"/>
      <c r="E313" s="8"/>
      <c r="F313" s="8"/>
      <c r="G313" s="8"/>
      <c r="H313" s="8"/>
      <c r="I313" s="8"/>
    </row>
    <row r="314" spans="1:9" x14ac:dyDescent="0.2">
      <c r="A314" s="8"/>
      <c r="B314" s="8"/>
      <c r="C314" s="8"/>
      <c r="D314" s="8"/>
      <c r="E314" s="8"/>
      <c r="F314" s="8"/>
      <c r="G314" s="8"/>
      <c r="H314" s="8"/>
      <c r="I314" s="8"/>
    </row>
    <row r="315" spans="1:9" x14ac:dyDescent="0.2">
      <c r="A315" s="8"/>
      <c r="B315" s="8"/>
      <c r="C315" s="8"/>
      <c r="D315" s="8"/>
      <c r="E315" s="8"/>
      <c r="F315" s="8"/>
      <c r="G315" s="8"/>
      <c r="H315" s="8"/>
      <c r="I315" s="8"/>
    </row>
    <row r="316" spans="1:9" x14ac:dyDescent="0.2">
      <c r="A316" s="8"/>
      <c r="B316" s="8"/>
      <c r="C316" s="8"/>
      <c r="D316" s="8"/>
      <c r="E316" s="8"/>
      <c r="F316" s="8"/>
      <c r="G316" s="8"/>
      <c r="H316" s="8"/>
      <c r="I316" s="8"/>
    </row>
    <row r="317" spans="1:9" x14ac:dyDescent="0.2">
      <c r="A317" s="8"/>
      <c r="B317" s="8"/>
      <c r="C317" s="8"/>
      <c r="D317" s="8"/>
      <c r="E317" s="8"/>
      <c r="F317" s="8"/>
      <c r="G317" s="8"/>
      <c r="H317" s="8"/>
      <c r="I317" s="8"/>
    </row>
    <row r="318" spans="1:9" x14ac:dyDescent="0.2">
      <c r="A318" s="8"/>
      <c r="B318" s="8"/>
      <c r="C318" s="8"/>
      <c r="D318" s="8"/>
      <c r="E318" s="8"/>
      <c r="F318" s="8"/>
      <c r="G318" s="8"/>
      <c r="H318" s="8"/>
      <c r="I318" s="8"/>
    </row>
    <row r="319" spans="1:9" x14ac:dyDescent="0.2">
      <c r="A319" s="8"/>
      <c r="B319" s="8"/>
      <c r="C319" s="8"/>
      <c r="D319" s="8"/>
      <c r="E319" s="8"/>
      <c r="F319" s="8"/>
      <c r="G319" s="8"/>
      <c r="H319" s="8"/>
      <c r="I319" s="8"/>
    </row>
    <row r="320" spans="1:9" x14ac:dyDescent="0.2">
      <c r="A320" s="8"/>
      <c r="B320" s="8"/>
      <c r="C320" s="8"/>
      <c r="D320" s="8"/>
      <c r="E320" s="8"/>
      <c r="F320" s="8"/>
      <c r="G320" s="8"/>
      <c r="H320" s="8"/>
      <c r="I320" s="8"/>
    </row>
    <row r="321" spans="1:9" x14ac:dyDescent="0.2">
      <c r="A321" s="8"/>
      <c r="B321" s="8"/>
      <c r="C321" s="8"/>
      <c r="D321" s="8"/>
      <c r="E321" s="8"/>
      <c r="F321" s="8"/>
      <c r="G321" s="8"/>
      <c r="H321" s="8"/>
      <c r="I321" s="8"/>
    </row>
    <row r="322" spans="1:9" x14ac:dyDescent="0.2">
      <c r="A322" s="8"/>
      <c r="B322" s="8"/>
      <c r="C322" s="8"/>
      <c r="D322" s="8"/>
      <c r="E322" s="8"/>
      <c r="F322" s="8"/>
      <c r="G322" s="8"/>
      <c r="H322" s="8"/>
      <c r="I322" s="8"/>
    </row>
    <row r="323" spans="1:9" x14ac:dyDescent="0.2">
      <c r="A323" s="8"/>
      <c r="B323" s="8"/>
      <c r="C323" s="8"/>
      <c r="D323" s="8"/>
      <c r="E323" s="8"/>
      <c r="F323" s="8"/>
      <c r="G323" s="8"/>
      <c r="H323" s="8"/>
      <c r="I323" s="8"/>
    </row>
    <row r="324" spans="1:9" x14ac:dyDescent="0.2">
      <c r="A324" s="8"/>
      <c r="B324" s="8"/>
      <c r="C324" s="8"/>
      <c r="D324" s="8"/>
      <c r="E324" s="8"/>
      <c r="F324" s="8"/>
      <c r="G324" s="8"/>
      <c r="H324" s="8"/>
      <c r="I324" s="8"/>
    </row>
    <row r="325" spans="1:9" x14ac:dyDescent="0.2">
      <c r="A325" s="8"/>
      <c r="B325" s="8"/>
      <c r="C325" s="8"/>
      <c r="D325" s="8"/>
      <c r="E325" s="8"/>
      <c r="F325" s="8"/>
      <c r="G325" s="8"/>
      <c r="H325" s="8"/>
      <c r="I325" s="8"/>
    </row>
    <row r="326" spans="1:9" x14ac:dyDescent="0.2">
      <c r="A326" s="8"/>
      <c r="B326" s="8"/>
      <c r="C326" s="8"/>
      <c r="D326" s="8"/>
      <c r="E326" s="8"/>
      <c r="F326" s="8"/>
      <c r="G326" s="8"/>
      <c r="H326" s="8"/>
      <c r="I326" s="8"/>
    </row>
    <row r="327" spans="1:9" x14ac:dyDescent="0.2">
      <c r="A327" s="8"/>
      <c r="B327" s="8"/>
      <c r="C327" s="8"/>
      <c r="D327" s="8"/>
      <c r="E327" s="8"/>
      <c r="F327" s="8"/>
      <c r="G327" s="8"/>
      <c r="H327" s="8"/>
      <c r="I327" s="8"/>
    </row>
    <row r="328" spans="1:9" x14ac:dyDescent="0.2">
      <c r="A328" s="8"/>
      <c r="B328" s="8"/>
      <c r="C328" s="8"/>
      <c r="D328" s="8"/>
      <c r="E328" s="8"/>
      <c r="F328" s="8"/>
      <c r="G328" s="8"/>
      <c r="H328" s="8"/>
      <c r="I328" s="8"/>
    </row>
    <row r="329" spans="1:9" x14ac:dyDescent="0.2">
      <c r="A329" s="8"/>
      <c r="B329" s="8"/>
      <c r="C329" s="8"/>
      <c r="D329" s="8"/>
      <c r="E329" s="8"/>
      <c r="F329" s="8"/>
      <c r="G329" s="8"/>
      <c r="H329" s="8"/>
      <c r="I329" s="8"/>
    </row>
    <row r="330" spans="1:9" x14ac:dyDescent="0.2">
      <c r="A330" s="8"/>
      <c r="B330" s="8"/>
      <c r="C330" s="8"/>
      <c r="D330" s="8"/>
      <c r="E330" s="8"/>
      <c r="F330" s="8"/>
      <c r="G330" s="8"/>
      <c r="H330" s="8"/>
      <c r="I330" s="8"/>
    </row>
    <row r="331" spans="1:9" x14ac:dyDescent="0.2">
      <c r="A331" s="8"/>
      <c r="B331" s="8"/>
      <c r="C331" s="8"/>
      <c r="D331" s="8"/>
      <c r="E331" s="8"/>
      <c r="F331" s="8"/>
      <c r="G331" s="8"/>
      <c r="H331" s="8"/>
      <c r="I331" s="8"/>
    </row>
    <row r="332" spans="1:9" x14ac:dyDescent="0.2">
      <c r="A332" s="8"/>
      <c r="B332" s="8"/>
      <c r="C332" s="8"/>
      <c r="D332" s="8"/>
      <c r="E332" s="8"/>
      <c r="F332" s="8"/>
      <c r="G332" s="8"/>
      <c r="H332" s="8"/>
      <c r="I332" s="8"/>
    </row>
    <row r="333" spans="1:9" x14ac:dyDescent="0.2">
      <c r="A333" s="8"/>
      <c r="B333" s="8"/>
      <c r="C333" s="8"/>
      <c r="D333" s="8"/>
      <c r="E333" s="8"/>
      <c r="F333" s="8"/>
      <c r="G333" s="8"/>
      <c r="H333" s="8"/>
      <c r="I333" s="8"/>
    </row>
    <row r="334" spans="1:9" x14ac:dyDescent="0.2">
      <c r="A334" s="8"/>
      <c r="B334" s="8"/>
      <c r="C334" s="8"/>
      <c r="D334" s="8"/>
      <c r="E334" s="8"/>
      <c r="F334" s="8"/>
      <c r="G334" s="8"/>
      <c r="H334" s="8"/>
      <c r="I334" s="8"/>
    </row>
    <row r="335" spans="1:9" x14ac:dyDescent="0.2">
      <c r="A335" s="8"/>
      <c r="B335" s="8"/>
      <c r="C335" s="8"/>
      <c r="D335" s="8"/>
      <c r="E335" s="8"/>
      <c r="F335" s="8"/>
      <c r="G335" s="8"/>
      <c r="H335" s="8"/>
      <c r="I335" s="8"/>
    </row>
    <row r="336" spans="1:9" x14ac:dyDescent="0.2">
      <c r="A336" s="8"/>
      <c r="B336" s="8"/>
      <c r="C336" s="8"/>
      <c r="D336" s="8"/>
      <c r="E336" s="8"/>
      <c r="F336" s="8"/>
      <c r="G336" s="8"/>
      <c r="H336" s="8"/>
      <c r="I336" s="8"/>
    </row>
    <row r="337" spans="1:9" x14ac:dyDescent="0.2">
      <c r="A337" s="8"/>
      <c r="B337" s="8"/>
      <c r="C337" s="8"/>
      <c r="D337" s="8"/>
      <c r="E337" s="8"/>
      <c r="F337" s="8"/>
      <c r="G337" s="8"/>
      <c r="H337" s="8"/>
      <c r="I337" s="8"/>
    </row>
    <row r="338" spans="1:9" x14ac:dyDescent="0.2">
      <c r="A338" s="8"/>
      <c r="B338" s="8"/>
      <c r="C338" s="8"/>
      <c r="D338" s="8"/>
      <c r="E338" s="8"/>
      <c r="F338" s="8"/>
      <c r="G338" s="8"/>
      <c r="H338" s="8"/>
      <c r="I338" s="8"/>
    </row>
    <row r="339" spans="1:9" x14ac:dyDescent="0.2">
      <c r="A339" s="8"/>
      <c r="B339" s="8"/>
      <c r="C339" s="8"/>
      <c r="D339" s="8"/>
      <c r="E339" s="8"/>
      <c r="F339" s="8"/>
      <c r="G339" s="8"/>
      <c r="H339" s="8"/>
      <c r="I339" s="8"/>
    </row>
    <row r="340" spans="1:9" x14ac:dyDescent="0.2">
      <c r="A340" s="8"/>
      <c r="B340" s="8"/>
      <c r="C340" s="8"/>
      <c r="D340" s="8"/>
      <c r="E340" s="8"/>
      <c r="F340" s="8"/>
      <c r="G340" s="8"/>
      <c r="H340" s="8"/>
      <c r="I340" s="8"/>
    </row>
    <row r="341" spans="1:9" x14ac:dyDescent="0.2">
      <c r="A341" s="8"/>
      <c r="B341" s="8"/>
      <c r="C341" s="8"/>
      <c r="D341" s="8"/>
      <c r="E341" s="8"/>
      <c r="F341" s="8"/>
      <c r="G341" s="8"/>
      <c r="H341" s="8"/>
      <c r="I341" s="8"/>
    </row>
    <row r="342" spans="1:9" x14ac:dyDescent="0.2">
      <c r="A342" s="8"/>
      <c r="B342" s="8"/>
      <c r="C342" s="8"/>
      <c r="D342" s="8"/>
      <c r="E342" s="8"/>
      <c r="F342" s="8"/>
      <c r="G342" s="8"/>
      <c r="H342" s="8"/>
      <c r="I342" s="8"/>
    </row>
    <row r="343" spans="1:9" x14ac:dyDescent="0.2">
      <c r="A343" s="8"/>
      <c r="B343" s="8"/>
      <c r="C343" s="8"/>
      <c r="D343" s="8"/>
      <c r="E343" s="8"/>
      <c r="F343" s="8"/>
      <c r="G343" s="8"/>
      <c r="H343" s="8"/>
      <c r="I343" s="8"/>
    </row>
    <row r="344" spans="1:9" x14ac:dyDescent="0.2">
      <c r="A344" s="8"/>
      <c r="B344" s="8"/>
      <c r="C344" s="8"/>
      <c r="D344" s="8"/>
      <c r="E344" s="8"/>
      <c r="F344" s="8"/>
      <c r="G344" s="8"/>
      <c r="H344" s="8"/>
      <c r="I344" s="8"/>
    </row>
    <row r="345" spans="1:9" x14ac:dyDescent="0.2">
      <c r="A345" s="8"/>
      <c r="B345" s="8"/>
      <c r="C345" s="8"/>
      <c r="D345" s="8"/>
      <c r="E345" s="8"/>
      <c r="F345" s="8"/>
      <c r="G345" s="8"/>
      <c r="H345" s="8"/>
      <c r="I345" s="8"/>
    </row>
    <row r="346" spans="1:9" x14ac:dyDescent="0.2">
      <c r="A346" s="8"/>
      <c r="B346" s="8"/>
      <c r="C346" s="8"/>
      <c r="D346" s="8"/>
      <c r="E346" s="8"/>
      <c r="F346" s="8"/>
      <c r="G346" s="8"/>
      <c r="H346" s="8"/>
      <c r="I346" s="8"/>
    </row>
    <row r="347" spans="1:9" x14ac:dyDescent="0.2">
      <c r="A347" s="8"/>
      <c r="B347" s="8"/>
      <c r="C347" s="8"/>
      <c r="D347" s="8"/>
      <c r="E347" s="8"/>
      <c r="F347" s="8"/>
      <c r="G347" s="8"/>
      <c r="H347" s="8"/>
      <c r="I347" s="8"/>
    </row>
    <row r="348" spans="1:9" x14ac:dyDescent="0.2">
      <c r="A348" s="8"/>
      <c r="B348" s="8"/>
      <c r="C348" s="8"/>
      <c r="D348" s="8"/>
      <c r="E348" s="8"/>
      <c r="F348" s="8"/>
      <c r="G348" s="8"/>
      <c r="H348" s="8"/>
      <c r="I348" s="8"/>
    </row>
    <row r="349" spans="1:9" x14ac:dyDescent="0.2">
      <c r="A349" s="8"/>
      <c r="B349" s="8"/>
      <c r="C349" s="8"/>
      <c r="D349" s="8"/>
      <c r="E349" s="8"/>
      <c r="F349" s="8"/>
      <c r="G349" s="8"/>
      <c r="H349" s="8"/>
      <c r="I349" s="8"/>
    </row>
    <row r="350" spans="1:9" x14ac:dyDescent="0.2">
      <c r="A350" s="8"/>
      <c r="B350" s="8"/>
      <c r="C350" s="8"/>
      <c r="D350" s="8"/>
      <c r="E350" s="8"/>
      <c r="F350" s="8"/>
      <c r="G350" s="8"/>
      <c r="H350" s="8"/>
      <c r="I350" s="8"/>
    </row>
    <row r="351" spans="1:9" x14ac:dyDescent="0.2">
      <c r="A351" s="8"/>
      <c r="B351" s="8"/>
      <c r="C351" s="8"/>
      <c r="D351" s="8"/>
      <c r="E351" s="8"/>
      <c r="F351" s="8"/>
      <c r="G351" s="8"/>
      <c r="H351" s="8"/>
      <c r="I351" s="8"/>
    </row>
    <row r="352" spans="1:9" x14ac:dyDescent="0.2">
      <c r="A352" s="8"/>
      <c r="B352" s="8"/>
      <c r="C352" s="8"/>
      <c r="D352" s="8"/>
      <c r="E352" s="8"/>
      <c r="F352" s="8"/>
      <c r="G352" s="8"/>
      <c r="H352" s="8"/>
      <c r="I352" s="8"/>
    </row>
    <row r="353" spans="1:9" x14ac:dyDescent="0.2">
      <c r="A353" s="8"/>
      <c r="B353" s="8"/>
      <c r="C353" s="8"/>
      <c r="D353" s="8"/>
      <c r="E353" s="8"/>
      <c r="F353" s="8"/>
      <c r="G353" s="8"/>
      <c r="H353" s="8"/>
      <c r="I353" s="8"/>
    </row>
    <row r="354" spans="1:9" x14ac:dyDescent="0.2">
      <c r="A354" s="8"/>
      <c r="B354" s="8"/>
      <c r="C354" s="8"/>
      <c r="D354" s="8"/>
      <c r="E354" s="8"/>
      <c r="F354" s="8"/>
      <c r="G354" s="8"/>
      <c r="H354" s="8"/>
      <c r="I354" s="8"/>
    </row>
    <row r="355" spans="1:9" x14ac:dyDescent="0.2">
      <c r="A355" s="8"/>
      <c r="B355" s="8"/>
      <c r="C355" s="8"/>
      <c r="D355" s="8"/>
      <c r="E355" s="8"/>
      <c r="F355" s="8"/>
      <c r="G355" s="8"/>
      <c r="H355" s="8"/>
      <c r="I355" s="8"/>
    </row>
    <row r="356" spans="1:9" x14ac:dyDescent="0.2">
      <c r="A356" s="8"/>
      <c r="B356" s="8"/>
      <c r="C356" s="8"/>
      <c r="D356" s="8"/>
      <c r="E356" s="8"/>
      <c r="F356" s="8"/>
      <c r="G356" s="8"/>
      <c r="H356" s="8"/>
      <c r="I356" s="8"/>
    </row>
    <row r="357" spans="1:9" x14ac:dyDescent="0.2">
      <c r="A357" s="8"/>
      <c r="B357" s="8"/>
      <c r="C357" s="8"/>
      <c r="D357" s="8"/>
      <c r="E357" s="8"/>
      <c r="F357" s="8"/>
      <c r="G357" s="8"/>
      <c r="H357" s="8"/>
      <c r="I357" s="8"/>
    </row>
    <row r="358" spans="1:9" x14ac:dyDescent="0.2">
      <c r="A358" s="8"/>
      <c r="B358" s="8"/>
      <c r="C358" s="8"/>
      <c r="D358" s="8"/>
      <c r="E358" s="8"/>
      <c r="F358" s="8"/>
      <c r="G358" s="8"/>
      <c r="H358" s="8"/>
      <c r="I358" s="8"/>
    </row>
    <row r="359" spans="1:9" x14ac:dyDescent="0.2">
      <c r="A359" s="8"/>
      <c r="B359" s="8"/>
      <c r="C359" s="8"/>
      <c r="D359" s="8"/>
      <c r="E359" s="8"/>
      <c r="F359" s="8"/>
      <c r="G359" s="8"/>
      <c r="H359" s="8"/>
      <c r="I359" s="8"/>
    </row>
    <row r="360" spans="1:9" x14ac:dyDescent="0.2">
      <c r="A360" s="8"/>
      <c r="B360" s="8"/>
      <c r="C360" s="8"/>
      <c r="D360" s="8"/>
      <c r="E360" s="8"/>
      <c r="F360" s="8"/>
      <c r="G360" s="8"/>
      <c r="H360" s="8"/>
      <c r="I360" s="8"/>
    </row>
    <row r="361" spans="1:9" x14ac:dyDescent="0.2">
      <c r="A361" s="8"/>
      <c r="B361" s="8"/>
      <c r="C361" s="8"/>
      <c r="D361" s="8"/>
      <c r="E361" s="8"/>
      <c r="F361" s="8"/>
      <c r="G361" s="8"/>
      <c r="H361" s="8"/>
      <c r="I361" s="8"/>
    </row>
    <row r="362" spans="1:9" x14ac:dyDescent="0.2">
      <c r="A362" s="8"/>
      <c r="B362" s="8"/>
      <c r="C362" s="8"/>
      <c r="D362" s="8"/>
      <c r="E362" s="8"/>
      <c r="F362" s="8"/>
      <c r="G362" s="8"/>
      <c r="H362" s="8"/>
      <c r="I362" s="8"/>
    </row>
    <row r="363" spans="1:9" x14ac:dyDescent="0.2">
      <c r="A363" s="8"/>
      <c r="B363" s="8"/>
      <c r="C363" s="8"/>
      <c r="D363" s="8"/>
      <c r="E363" s="8"/>
      <c r="F363" s="8"/>
      <c r="G363" s="8"/>
      <c r="H363" s="8"/>
      <c r="I363" s="8"/>
    </row>
    <row r="364" spans="1:9" x14ac:dyDescent="0.2">
      <c r="A364" s="8"/>
      <c r="B364" s="8"/>
      <c r="C364" s="8"/>
      <c r="D364" s="8"/>
      <c r="E364" s="8"/>
      <c r="F364" s="8"/>
      <c r="G364" s="8"/>
      <c r="H364" s="8"/>
      <c r="I364" s="8"/>
    </row>
    <row r="365" spans="1:9" x14ac:dyDescent="0.2">
      <c r="A365" s="8"/>
      <c r="B365" s="8"/>
      <c r="C365" s="8"/>
      <c r="D365" s="8"/>
      <c r="E365" s="8"/>
      <c r="F365" s="8"/>
      <c r="G365" s="8"/>
      <c r="H365" s="8"/>
      <c r="I365" s="8"/>
    </row>
    <row r="366" spans="1:9" x14ac:dyDescent="0.2">
      <c r="A366" s="8"/>
      <c r="B366" s="8"/>
      <c r="C366" s="8"/>
      <c r="D366" s="8"/>
      <c r="E366" s="8"/>
      <c r="F366" s="8"/>
      <c r="G366" s="8"/>
      <c r="H366" s="8"/>
      <c r="I366" s="8"/>
    </row>
    <row r="367" spans="1:9" x14ac:dyDescent="0.2">
      <c r="A367" s="8"/>
      <c r="B367" s="8"/>
      <c r="C367" s="8"/>
      <c r="D367" s="8"/>
      <c r="E367" s="8"/>
      <c r="F367" s="8"/>
      <c r="G367" s="8"/>
      <c r="H367" s="8"/>
      <c r="I367" s="8"/>
    </row>
    <row r="368" spans="1:9" x14ac:dyDescent="0.2">
      <c r="A368" s="8"/>
      <c r="B368" s="8"/>
      <c r="C368" s="8"/>
      <c r="D368" s="8"/>
      <c r="E368" s="8"/>
      <c r="F368" s="8"/>
      <c r="G368" s="8"/>
      <c r="H368" s="8"/>
      <c r="I368" s="8"/>
    </row>
    <row r="369" spans="1:9" x14ac:dyDescent="0.2">
      <c r="A369" s="8"/>
      <c r="B369" s="8"/>
      <c r="C369" s="8"/>
      <c r="D369" s="8"/>
      <c r="E369" s="8"/>
      <c r="F369" s="8"/>
      <c r="G369" s="8"/>
      <c r="H369" s="8"/>
      <c r="I369" s="8"/>
    </row>
    <row r="370" spans="1:9" x14ac:dyDescent="0.2">
      <c r="A370" s="8"/>
      <c r="B370" s="8"/>
      <c r="C370" s="8"/>
      <c r="D370" s="8"/>
      <c r="E370" s="8"/>
      <c r="F370" s="8"/>
      <c r="G370" s="8"/>
      <c r="H370" s="8"/>
      <c r="I370" s="8"/>
    </row>
    <row r="371" spans="1:9" x14ac:dyDescent="0.2">
      <c r="A371" s="8"/>
      <c r="B371" s="8"/>
      <c r="C371" s="8"/>
      <c r="D371" s="8"/>
      <c r="E371" s="8"/>
      <c r="F371" s="8"/>
      <c r="G371" s="8"/>
      <c r="H371" s="8"/>
      <c r="I371" s="8"/>
    </row>
    <row r="372" spans="1:9" x14ac:dyDescent="0.2">
      <c r="A372" s="8"/>
      <c r="B372" s="8"/>
      <c r="C372" s="8"/>
      <c r="D372" s="8"/>
      <c r="E372" s="8"/>
      <c r="F372" s="8"/>
      <c r="G372" s="8"/>
      <c r="H372" s="8"/>
      <c r="I372" s="8"/>
    </row>
    <row r="373" spans="1:9" x14ac:dyDescent="0.2">
      <c r="A373" s="8"/>
      <c r="B373" s="8"/>
      <c r="C373" s="8"/>
      <c r="D373" s="8"/>
      <c r="E373" s="8"/>
      <c r="F373" s="8"/>
      <c r="G373" s="8"/>
      <c r="H373" s="8"/>
      <c r="I373" s="8"/>
    </row>
    <row r="374" spans="1:9" x14ac:dyDescent="0.2">
      <c r="A374" s="8"/>
      <c r="B374" s="8"/>
      <c r="C374" s="8"/>
      <c r="D374" s="8"/>
      <c r="E374" s="8"/>
      <c r="F374" s="8"/>
      <c r="G374" s="8"/>
      <c r="H374" s="8"/>
      <c r="I374" s="8"/>
    </row>
    <row r="375" spans="1:9" x14ac:dyDescent="0.2">
      <c r="A375" s="8"/>
      <c r="B375" s="8"/>
      <c r="C375" s="8"/>
      <c r="D375" s="8"/>
      <c r="E375" s="8"/>
      <c r="F375" s="8"/>
      <c r="G375" s="8"/>
      <c r="H375" s="8"/>
      <c r="I375" s="8"/>
    </row>
    <row r="376" spans="1:9" x14ac:dyDescent="0.2">
      <c r="A376" s="8"/>
      <c r="B376" s="8"/>
      <c r="C376" s="8"/>
      <c r="D376" s="8"/>
      <c r="E376" s="8"/>
      <c r="F376" s="8"/>
      <c r="G376" s="8"/>
      <c r="H376" s="8"/>
      <c r="I376" s="8"/>
    </row>
    <row r="377" spans="1:9" x14ac:dyDescent="0.2">
      <c r="A377" s="8"/>
      <c r="B377" s="8"/>
      <c r="C377" s="8"/>
      <c r="D377" s="8"/>
      <c r="E377" s="8"/>
      <c r="F377" s="8"/>
      <c r="G377" s="8"/>
      <c r="H377" s="8"/>
      <c r="I377" s="8"/>
    </row>
    <row r="378" spans="1:9" x14ac:dyDescent="0.2">
      <c r="A378" s="8"/>
      <c r="B378" s="8"/>
      <c r="C378" s="8"/>
      <c r="D378" s="8"/>
      <c r="E378" s="8"/>
      <c r="F378" s="8"/>
      <c r="G378" s="8"/>
      <c r="H378" s="8"/>
      <c r="I378" s="8"/>
    </row>
    <row r="379" spans="1:9" x14ac:dyDescent="0.2">
      <c r="A379" s="8"/>
      <c r="B379" s="8"/>
      <c r="C379" s="8"/>
      <c r="D379" s="8"/>
      <c r="E379" s="8"/>
      <c r="F379" s="8"/>
      <c r="G379" s="8"/>
      <c r="H379" s="8"/>
      <c r="I379" s="8"/>
    </row>
    <row r="380" spans="1:9" x14ac:dyDescent="0.2">
      <c r="A380" s="8"/>
      <c r="B380" s="8"/>
      <c r="C380" s="8"/>
      <c r="D380" s="8"/>
      <c r="E380" s="8"/>
      <c r="F380" s="8"/>
      <c r="G380" s="8"/>
      <c r="H380" s="8"/>
      <c r="I380" s="8"/>
    </row>
    <row r="381" spans="1:9" x14ac:dyDescent="0.2">
      <c r="A381" s="8"/>
      <c r="B381" s="8"/>
      <c r="C381" s="8"/>
      <c r="D381" s="8"/>
      <c r="E381" s="8"/>
      <c r="F381" s="8"/>
      <c r="G381" s="8"/>
      <c r="H381" s="8"/>
      <c r="I381" s="8"/>
    </row>
    <row r="382" spans="1:9" x14ac:dyDescent="0.2">
      <c r="A382" s="8"/>
      <c r="B382" s="8"/>
      <c r="C382" s="8"/>
      <c r="D382" s="8"/>
      <c r="E382" s="8"/>
      <c r="F382" s="8"/>
      <c r="G382" s="8"/>
      <c r="H382" s="8"/>
      <c r="I382" s="8"/>
    </row>
    <row r="383" spans="1:9" x14ac:dyDescent="0.2">
      <c r="A383" s="8"/>
      <c r="B383" s="8"/>
      <c r="C383" s="8"/>
      <c r="D383" s="8"/>
      <c r="E383" s="8"/>
      <c r="F383" s="8"/>
      <c r="G383" s="8"/>
      <c r="H383" s="8"/>
      <c r="I383" s="8"/>
    </row>
    <row r="384" spans="1:9" x14ac:dyDescent="0.2">
      <c r="A384" s="8"/>
      <c r="B384" s="8"/>
      <c r="C384" s="8"/>
      <c r="D384" s="8"/>
      <c r="E384" s="8"/>
      <c r="F384" s="8"/>
      <c r="G384" s="8"/>
      <c r="H384" s="8"/>
      <c r="I384" s="8"/>
    </row>
    <row r="385" spans="1:9" x14ac:dyDescent="0.2">
      <c r="A385" s="8"/>
      <c r="B385" s="8"/>
      <c r="C385" s="8"/>
      <c r="D385" s="8"/>
      <c r="E385" s="8"/>
      <c r="F385" s="8"/>
      <c r="G385" s="8"/>
      <c r="H385" s="8"/>
      <c r="I385" s="8"/>
    </row>
    <row r="386" spans="1:9" x14ac:dyDescent="0.2">
      <c r="A386" s="8"/>
      <c r="B386" s="8"/>
      <c r="C386" s="8"/>
      <c r="D386" s="8"/>
      <c r="E386" s="8"/>
      <c r="F386" s="8"/>
      <c r="G386" s="8"/>
      <c r="H386" s="8"/>
      <c r="I386" s="8"/>
    </row>
    <row r="387" spans="1:9" x14ac:dyDescent="0.2">
      <c r="A387" s="8"/>
      <c r="B387" s="8"/>
      <c r="C387" s="8"/>
      <c r="D387" s="8"/>
      <c r="E387" s="8"/>
      <c r="F387" s="8"/>
      <c r="G387" s="8"/>
      <c r="H387" s="8"/>
      <c r="I387" s="8"/>
    </row>
    <row r="388" spans="1:9" x14ac:dyDescent="0.2">
      <c r="A388" s="8"/>
      <c r="B388" s="8"/>
      <c r="C388" s="8"/>
      <c r="D388" s="8"/>
      <c r="E388" s="8"/>
      <c r="F388" s="8"/>
      <c r="G388" s="8"/>
      <c r="H388" s="8"/>
      <c r="I388" s="8"/>
    </row>
    <row r="389" spans="1:9" x14ac:dyDescent="0.2">
      <c r="A389" s="8"/>
      <c r="B389" s="8"/>
      <c r="C389" s="8"/>
      <c r="D389" s="8"/>
      <c r="E389" s="8"/>
      <c r="F389" s="8"/>
      <c r="G389" s="8"/>
      <c r="H389" s="8"/>
      <c r="I389" s="8"/>
    </row>
    <row r="390" spans="1:9" x14ac:dyDescent="0.2">
      <c r="A390" s="8"/>
      <c r="B390" s="8"/>
      <c r="C390" s="8"/>
      <c r="D390" s="8"/>
      <c r="E390" s="8"/>
      <c r="F390" s="8"/>
      <c r="G390" s="8"/>
      <c r="H390" s="8"/>
      <c r="I390" s="8"/>
    </row>
    <row r="391" spans="1:9" x14ac:dyDescent="0.2">
      <c r="A391" s="8"/>
      <c r="B391" s="8"/>
      <c r="C391" s="8"/>
      <c r="D391" s="8"/>
      <c r="E391" s="8"/>
      <c r="F391" s="8"/>
      <c r="G391" s="8"/>
      <c r="H391" s="8"/>
      <c r="I391" s="8"/>
    </row>
    <row r="392" spans="1:9" x14ac:dyDescent="0.2">
      <c r="A392" s="8"/>
      <c r="B392" s="8"/>
      <c r="C392" s="8"/>
      <c r="D392" s="8"/>
      <c r="E392" s="8"/>
      <c r="F392" s="8"/>
      <c r="G392" s="8"/>
      <c r="H392" s="8"/>
      <c r="I392" s="8"/>
    </row>
    <row r="393" spans="1:9" x14ac:dyDescent="0.2">
      <c r="A393" s="8"/>
      <c r="B393" s="8"/>
      <c r="C393" s="8"/>
      <c r="D393" s="8"/>
      <c r="E393" s="8"/>
      <c r="F393" s="8"/>
      <c r="G393" s="8"/>
      <c r="H393" s="8"/>
      <c r="I393" s="8"/>
    </row>
    <row r="394" spans="1:9" x14ac:dyDescent="0.2">
      <c r="A394" s="8"/>
      <c r="B394" s="8"/>
      <c r="C394" s="8"/>
      <c r="D394" s="8"/>
      <c r="E394" s="8"/>
      <c r="F394" s="8"/>
      <c r="G394" s="8"/>
      <c r="H394" s="8"/>
      <c r="I394" s="8"/>
    </row>
    <row r="395" spans="1:9" x14ac:dyDescent="0.2">
      <c r="A395" s="8"/>
      <c r="B395" s="8"/>
      <c r="C395" s="8"/>
      <c r="D395" s="8"/>
      <c r="E395" s="8"/>
      <c r="F395" s="8"/>
      <c r="G395" s="8"/>
      <c r="H395" s="8"/>
      <c r="I395" s="8"/>
    </row>
    <row r="396" spans="1:9" x14ac:dyDescent="0.2">
      <c r="A396" s="8"/>
      <c r="B396" s="8"/>
      <c r="C396" s="8"/>
      <c r="D396" s="8"/>
      <c r="E396" s="8"/>
      <c r="F396" s="8"/>
      <c r="G396" s="8"/>
      <c r="H396" s="8"/>
      <c r="I396" s="8"/>
    </row>
    <row r="397" spans="1:9" x14ac:dyDescent="0.2">
      <c r="A397" s="8"/>
      <c r="B397" s="8"/>
      <c r="C397" s="8"/>
      <c r="D397" s="8"/>
      <c r="E397" s="8"/>
      <c r="F397" s="8"/>
      <c r="G397" s="8"/>
      <c r="H397" s="8"/>
      <c r="I397" s="8"/>
    </row>
    <row r="398" spans="1:9" x14ac:dyDescent="0.2">
      <c r="A398" s="8"/>
      <c r="B398" s="8"/>
      <c r="C398" s="8"/>
      <c r="D398" s="8"/>
      <c r="E398" s="8"/>
      <c r="F398" s="8"/>
      <c r="G398" s="8"/>
      <c r="H398" s="8"/>
      <c r="I398" s="8"/>
    </row>
    <row r="399" spans="1:9" x14ac:dyDescent="0.2">
      <c r="A399" s="8"/>
      <c r="B399" s="8"/>
      <c r="C399" s="8"/>
      <c r="D399" s="8"/>
      <c r="E399" s="8"/>
      <c r="F399" s="8"/>
      <c r="G399" s="8"/>
      <c r="H399" s="8"/>
      <c r="I399" s="8"/>
    </row>
    <row r="400" spans="1:9" x14ac:dyDescent="0.2">
      <c r="A400" s="8"/>
      <c r="B400" s="8"/>
      <c r="C400" s="8"/>
      <c r="D400" s="8"/>
      <c r="E400" s="8"/>
      <c r="F400" s="8"/>
      <c r="G400" s="8"/>
      <c r="H400" s="8"/>
      <c r="I400" s="8"/>
    </row>
    <row r="401" spans="1:9" x14ac:dyDescent="0.2">
      <c r="A401" s="8"/>
      <c r="B401" s="8"/>
      <c r="C401" s="8"/>
      <c r="D401" s="8"/>
      <c r="E401" s="8"/>
      <c r="F401" s="8"/>
      <c r="G401" s="8"/>
      <c r="H401" s="8"/>
      <c r="I401" s="8"/>
    </row>
    <row r="402" spans="1:9" x14ac:dyDescent="0.2">
      <c r="A402" s="8"/>
      <c r="B402" s="8"/>
      <c r="C402" s="8"/>
      <c r="D402" s="8"/>
      <c r="E402" s="8"/>
      <c r="F402" s="8"/>
      <c r="G402" s="8"/>
      <c r="H402" s="8"/>
      <c r="I402" s="8"/>
    </row>
    <row r="403" spans="1:9" x14ac:dyDescent="0.2">
      <c r="A403" s="8"/>
      <c r="B403" s="8"/>
      <c r="C403" s="8"/>
      <c r="D403" s="8"/>
      <c r="E403" s="8"/>
      <c r="F403" s="8"/>
      <c r="G403" s="8"/>
      <c r="H403" s="8"/>
      <c r="I403" s="8"/>
    </row>
    <row r="404" spans="1:9" x14ac:dyDescent="0.2">
      <c r="A404" s="8"/>
      <c r="B404" s="8"/>
      <c r="C404" s="8"/>
      <c r="D404" s="8"/>
      <c r="E404" s="8"/>
      <c r="F404" s="8"/>
      <c r="G404" s="8"/>
      <c r="H404" s="8"/>
      <c r="I404" s="8"/>
    </row>
    <row r="405" spans="1:9" x14ac:dyDescent="0.2">
      <c r="A405" s="8"/>
      <c r="B405" s="8"/>
      <c r="C405" s="8"/>
      <c r="D405" s="8"/>
      <c r="E405" s="8"/>
      <c r="F405" s="8"/>
      <c r="G405" s="8"/>
      <c r="H405" s="8"/>
      <c r="I405" s="8"/>
    </row>
    <row r="406" spans="1:9" x14ac:dyDescent="0.2">
      <c r="A406" s="8"/>
      <c r="B406" s="8"/>
      <c r="C406" s="8"/>
      <c r="D406" s="8"/>
      <c r="E406" s="8"/>
      <c r="F406" s="8"/>
      <c r="G406" s="8"/>
      <c r="H406" s="8"/>
      <c r="I406" s="8"/>
    </row>
    <row r="407" spans="1:9" x14ac:dyDescent="0.2">
      <c r="A407" s="8"/>
      <c r="B407" s="8"/>
      <c r="C407" s="8"/>
      <c r="D407" s="8"/>
      <c r="E407" s="8"/>
      <c r="F407" s="8"/>
      <c r="G407" s="8"/>
      <c r="H407" s="8"/>
      <c r="I407" s="8"/>
    </row>
    <row r="408" spans="1:9" x14ac:dyDescent="0.2">
      <c r="A408" s="8"/>
      <c r="B408" s="8"/>
      <c r="C408" s="8"/>
      <c r="D408" s="8"/>
      <c r="E408" s="8"/>
      <c r="F408" s="8"/>
      <c r="G408" s="8"/>
      <c r="H408" s="8"/>
      <c r="I408" s="8"/>
    </row>
    <row r="409" spans="1:9" x14ac:dyDescent="0.2">
      <c r="A409" s="8"/>
      <c r="B409" s="8"/>
      <c r="C409" s="8"/>
      <c r="D409" s="8"/>
      <c r="E409" s="8"/>
      <c r="F409" s="8"/>
      <c r="G409" s="8"/>
      <c r="H409" s="8"/>
      <c r="I409" s="8"/>
    </row>
    <row r="410" spans="1:9" x14ac:dyDescent="0.2">
      <c r="A410" s="8"/>
      <c r="B410" s="8"/>
      <c r="C410" s="8"/>
      <c r="D410" s="8"/>
      <c r="E410" s="8"/>
      <c r="F410" s="8"/>
      <c r="G410" s="8"/>
      <c r="H410" s="8"/>
      <c r="I410" s="8"/>
    </row>
    <row r="411" spans="1:9" x14ac:dyDescent="0.2">
      <c r="A411" s="8"/>
      <c r="B411" s="8"/>
      <c r="C411" s="8"/>
      <c r="D411" s="8"/>
      <c r="E411" s="8"/>
      <c r="F411" s="8"/>
      <c r="G411" s="8"/>
      <c r="H411" s="8"/>
      <c r="I411" s="8"/>
    </row>
    <row r="412" spans="1:9" x14ac:dyDescent="0.2">
      <c r="A412" s="8"/>
      <c r="B412" s="8"/>
      <c r="C412" s="8"/>
      <c r="D412" s="8"/>
      <c r="E412" s="8"/>
      <c r="F412" s="8"/>
      <c r="G412" s="8"/>
      <c r="H412" s="8"/>
      <c r="I412" s="8"/>
    </row>
    <row r="413" spans="1:9" x14ac:dyDescent="0.2">
      <c r="A413" s="8"/>
      <c r="B413" s="8"/>
      <c r="C413" s="8"/>
      <c r="D413" s="8"/>
      <c r="E413" s="8"/>
      <c r="F413" s="8"/>
      <c r="G413" s="8"/>
      <c r="H413" s="8"/>
      <c r="I413" s="8"/>
    </row>
    <row r="414" spans="1:9" x14ac:dyDescent="0.2">
      <c r="A414" s="8"/>
      <c r="B414" s="8"/>
      <c r="C414" s="8"/>
      <c r="D414" s="8"/>
      <c r="E414" s="8"/>
      <c r="F414" s="8"/>
      <c r="G414" s="8"/>
      <c r="H414" s="8"/>
      <c r="I414" s="8"/>
    </row>
    <row r="415" spans="1:9" x14ac:dyDescent="0.2">
      <c r="A415" s="8"/>
      <c r="B415" s="8"/>
      <c r="C415" s="8"/>
      <c r="D415" s="8"/>
      <c r="E415" s="8"/>
      <c r="F415" s="8"/>
      <c r="G415" s="8"/>
      <c r="H415" s="8"/>
      <c r="I415" s="8"/>
    </row>
    <row r="416" spans="1:9" x14ac:dyDescent="0.2">
      <c r="A416" s="8"/>
      <c r="B416" s="8"/>
      <c r="C416" s="8"/>
      <c r="D416" s="8"/>
      <c r="E416" s="8"/>
      <c r="F416" s="8"/>
      <c r="G416" s="8"/>
      <c r="H416" s="8"/>
      <c r="I416" s="8"/>
    </row>
    <row r="417" spans="1:9" x14ac:dyDescent="0.2">
      <c r="A417" s="8"/>
      <c r="B417" s="8"/>
      <c r="C417" s="8"/>
      <c r="D417" s="8"/>
      <c r="E417" s="8"/>
      <c r="F417" s="8"/>
      <c r="G417" s="8"/>
      <c r="H417" s="8"/>
      <c r="I417" s="8"/>
    </row>
    <row r="418" spans="1:9" x14ac:dyDescent="0.2">
      <c r="A418" s="8"/>
      <c r="B418" s="8"/>
      <c r="C418" s="8"/>
      <c r="D418" s="8"/>
      <c r="E418" s="8"/>
      <c r="F418" s="8"/>
      <c r="G418" s="8"/>
      <c r="H418" s="8"/>
      <c r="I418" s="8"/>
    </row>
    <row r="419" spans="1:9" x14ac:dyDescent="0.2">
      <c r="A419" s="8"/>
      <c r="B419" s="8"/>
      <c r="C419" s="8"/>
      <c r="D419" s="8"/>
      <c r="E419" s="8"/>
      <c r="F419" s="8"/>
      <c r="G419" s="8"/>
      <c r="H419" s="8"/>
      <c r="I419" s="8"/>
    </row>
    <row r="420" spans="1:9" x14ac:dyDescent="0.2">
      <c r="A420" s="8"/>
      <c r="B420" s="8"/>
      <c r="C420" s="8"/>
      <c r="D420" s="8"/>
      <c r="E420" s="8"/>
      <c r="F420" s="8"/>
      <c r="G420" s="8"/>
      <c r="H420" s="8"/>
      <c r="I420" s="8"/>
    </row>
    <row r="421" spans="1:9" x14ac:dyDescent="0.2">
      <c r="A421" s="8"/>
      <c r="B421" s="8"/>
      <c r="C421" s="8"/>
      <c r="D421" s="8"/>
      <c r="E421" s="8"/>
      <c r="F421" s="8"/>
      <c r="G421" s="8"/>
      <c r="H421" s="8"/>
      <c r="I421" s="8"/>
    </row>
    <row r="422" spans="1:9" x14ac:dyDescent="0.2">
      <c r="A422" s="8"/>
      <c r="B422" s="8"/>
      <c r="C422" s="8"/>
      <c r="D422" s="8"/>
      <c r="E422" s="8"/>
      <c r="F422" s="8"/>
      <c r="G422" s="8"/>
      <c r="H422" s="8"/>
      <c r="I422" s="8"/>
    </row>
    <row r="423" spans="1:9" x14ac:dyDescent="0.2">
      <c r="A423" s="8"/>
      <c r="B423" s="8"/>
      <c r="C423" s="8"/>
      <c r="D423" s="8"/>
      <c r="E423" s="8"/>
      <c r="F423" s="8"/>
      <c r="G423" s="8"/>
      <c r="H423" s="8"/>
      <c r="I423" s="8"/>
    </row>
    <row r="424" spans="1:9" x14ac:dyDescent="0.2">
      <c r="A424" s="8"/>
      <c r="B424" s="8"/>
      <c r="C424" s="8"/>
      <c r="D424" s="8"/>
      <c r="E424" s="8"/>
      <c r="F424" s="8"/>
      <c r="G424" s="8"/>
      <c r="H424" s="8"/>
      <c r="I424" s="8"/>
    </row>
    <row r="425" spans="1:9" x14ac:dyDescent="0.2">
      <c r="A425" s="8"/>
      <c r="B425" s="8"/>
      <c r="C425" s="8"/>
      <c r="D425" s="8"/>
      <c r="E425" s="8"/>
      <c r="F425" s="8"/>
      <c r="G425" s="8"/>
      <c r="H425" s="8"/>
      <c r="I425" s="8"/>
    </row>
    <row r="426" spans="1:9" x14ac:dyDescent="0.2">
      <c r="A426" s="8"/>
      <c r="B426" s="8"/>
      <c r="C426" s="8"/>
      <c r="D426" s="8"/>
      <c r="E426" s="8"/>
      <c r="F426" s="8"/>
      <c r="G426" s="8"/>
      <c r="H426" s="8"/>
      <c r="I426" s="8"/>
    </row>
    <row r="427" spans="1:9" x14ac:dyDescent="0.2">
      <c r="A427" s="8"/>
      <c r="B427" s="8"/>
      <c r="C427" s="8"/>
      <c r="D427" s="8"/>
      <c r="E427" s="8"/>
      <c r="F427" s="8"/>
      <c r="G427" s="8"/>
      <c r="H427" s="8"/>
      <c r="I427" s="8"/>
    </row>
    <row r="428" spans="1:9" x14ac:dyDescent="0.2">
      <c r="A428" s="8"/>
      <c r="B428" s="8"/>
      <c r="C428" s="8"/>
      <c r="D428" s="8"/>
      <c r="E428" s="8"/>
      <c r="F428" s="8"/>
      <c r="G428" s="8"/>
      <c r="H428" s="8"/>
      <c r="I428" s="8"/>
    </row>
    <row r="429" spans="1:9" x14ac:dyDescent="0.2">
      <c r="A429" s="8"/>
      <c r="B429" s="8"/>
      <c r="C429" s="8"/>
      <c r="D429" s="8"/>
      <c r="E429" s="8"/>
      <c r="F429" s="8"/>
      <c r="G429" s="8"/>
      <c r="H429" s="8"/>
      <c r="I429" s="8"/>
    </row>
    <row r="430" spans="1:9" x14ac:dyDescent="0.2">
      <c r="A430" s="8"/>
      <c r="B430" s="8"/>
      <c r="C430" s="8"/>
      <c r="D430" s="8"/>
      <c r="E430" s="8"/>
      <c r="F430" s="8"/>
      <c r="G430" s="8"/>
      <c r="H430" s="8"/>
      <c r="I430" s="8"/>
    </row>
    <row r="431" spans="1:9" x14ac:dyDescent="0.2">
      <c r="A431" s="8"/>
      <c r="B431" s="8"/>
      <c r="C431" s="8"/>
      <c r="D431" s="8"/>
      <c r="E431" s="8"/>
      <c r="F431" s="8"/>
      <c r="G431" s="8"/>
      <c r="H431" s="8"/>
      <c r="I431" s="8"/>
    </row>
    <row r="432" spans="1:9" x14ac:dyDescent="0.2">
      <c r="A432" s="8"/>
      <c r="B432" s="8"/>
      <c r="C432" s="8"/>
      <c r="D432" s="8"/>
      <c r="E432" s="8"/>
      <c r="F432" s="8"/>
      <c r="G432" s="8"/>
      <c r="H432" s="8"/>
      <c r="I432" s="8"/>
    </row>
    <row r="433" spans="1:9" x14ac:dyDescent="0.2">
      <c r="A433" s="8"/>
      <c r="B433" s="8"/>
      <c r="C433" s="8"/>
      <c r="D433" s="8"/>
      <c r="E433" s="8"/>
      <c r="F433" s="8"/>
      <c r="G433" s="8"/>
      <c r="H433" s="8"/>
      <c r="I433" s="8"/>
    </row>
    <row r="434" spans="1:9" x14ac:dyDescent="0.2">
      <c r="A434" s="8"/>
      <c r="B434" s="8"/>
      <c r="C434" s="8"/>
      <c r="D434" s="8"/>
      <c r="E434" s="8"/>
      <c r="F434" s="8"/>
      <c r="G434" s="8"/>
      <c r="H434" s="8"/>
      <c r="I434" s="8"/>
    </row>
    <row r="435" spans="1:9" x14ac:dyDescent="0.2">
      <c r="A435" s="8"/>
      <c r="B435" s="8"/>
      <c r="C435" s="8"/>
      <c r="D435" s="8"/>
      <c r="E435" s="8"/>
      <c r="F435" s="8"/>
      <c r="G435" s="8"/>
      <c r="H435" s="8"/>
      <c r="I435" s="8"/>
    </row>
    <row r="436" spans="1:9" x14ac:dyDescent="0.2">
      <c r="A436" s="8"/>
      <c r="B436" s="8"/>
      <c r="C436" s="8"/>
      <c r="D436" s="8"/>
      <c r="E436" s="8"/>
      <c r="F436" s="8"/>
      <c r="G436" s="8"/>
      <c r="H436" s="8"/>
      <c r="I436" s="8"/>
    </row>
    <row r="437" spans="1:9" x14ac:dyDescent="0.2">
      <c r="A437" s="8"/>
      <c r="B437" s="8"/>
      <c r="C437" s="8"/>
      <c r="D437" s="8"/>
      <c r="E437" s="8"/>
      <c r="F437" s="8"/>
      <c r="G437" s="8"/>
      <c r="H437" s="8"/>
      <c r="I437" s="8"/>
    </row>
    <row r="438" spans="1:9" x14ac:dyDescent="0.2">
      <c r="A438" s="8"/>
      <c r="B438" s="8"/>
      <c r="C438" s="8"/>
      <c r="D438" s="8"/>
      <c r="E438" s="8"/>
      <c r="F438" s="8"/>
      <c r="G438" s="8"/>
      <c r="H438" s="8"/>
      <c r="I438" s="8"/>
    </row>
    <row r="439" spans="1:9" x14ac:dyDescent="0.2">
      <c r="A439" s="8"/>
      <c r="B439" s="8"/>
      <c r="C439" s="8"/>
      <c r="D439" s="8"/>
      <c r="E439" s="8"/>
      <c r="F439" s="8"/>
      <c r="G439" s="8"/>
      <c r="H439" s="8"/>
      <c r="I439" s="8"/>
    </row>
    <row r="440" spans="1:9" x14ac:dyDescent="0.2">
      <c r="A440" s="8"/>
      <c r="B440" s="8"/>
      <c r="C440" s="8"/>
      <c r="D440" s="8"/>
      <c r="E440" s="8"/>
      <c r="F440" s="8"/>
      <c r="G440" s="8"/>
      <c r="H440" s="8"/>
      <c r="I440" s="8"/>
    </row>
    <row r="441" spans="1:9" x14ac:dyDescent="0.2">
      <c r="A441" s="8"/>
      <c r="B441" s="8"/>
      <c r="C441" s="8"/>
      <c r="D441" s="8"/>
      <c r="E441" s="8"/>
      <c r="F441" s="8"/>
      <c r="G441" s="8"/>
      <c r="H441" s="8"/>
      <c r="I441" s="8"/>
    </row>
    <row r="442" spans="1:9" x14ac:dyDescent="0.2">
      <c r="A442" s="8"/>
      <c r="B442" s="8"/>
      <c r="C442" s="8"/>
      <c r="D442" s="8"/>
      <c r="E442" s="8"/>
      <c r="F442" s="8"/>
      <c r="G442" s="8"/>
      <c r="H442" s="8"/>
      <c r="I442" s="8"/>
    </row>
    <row r="443" spans="1:9" x14ac:dyDescent="0.2">
      <c r="A443" s="8"/>
      <c r="B443" s="8"/>
      <c r="C443" s="8"/>
      <c r="D443" s="8"/>
      <c r="E443" s="8"/>
      <c r="F443" s="8"/>
      <c r="G443" s="8"/>
      <c r="H443" s="8"/>
      <c r="I443" s="8"/>
    </row>
    <row r="444" spans="1:9" x14ac:dyDescent="0.2">
      <c r="A444" s="8"/>
      <c r="B444" s="8"/>
      <c r="C444" s="8"/>
      <c r="D444" s="8"/>
      <c r="E444" s="8"/>
      <c r="F444" s="8"/>
      <c r="G444" s="8"/>
      <c r="H444" s="8"/>
      <c r="I444" s="8"/>
    </row>
    <row r="445" spans="1:9" x14ac:dyDescent="0.2">
      <c r="A445" s="8"/>
      <c r="B445" s="8"/>
      <c r="C445" s="8"/>
      <c r="D445" s="8"/>
      <c r="E445" s="8"/>
      <c r="F445" s="8"/>
      <c r="G445" s="8"/>
      <c r="H445" s="8"/>
      <c r="I445" s="8"/>
    </row>
    <row r="446" spans="1:9" x14ac:dyDescent="0.2">
      <c r="A446" s="8"/>
      <c r="B446" s="8"/>
      <c r="C446" s="8"/>
      <c r="D446" s="8"/>
      <c r="E446" s="8"/>
      <c r="F446" s="8"/>
      <c r="G446" s="8"/>
      <c r="H446" s="8"/>
      <c r="I446" s="8"/>
    </row>
    <row r="447" spans="1:9" x14ac:dyDescent="0.2">
      <c r="A447" s="8"/>
      <c r="B447" s="8"/>
      <c r="C447" s="8"/>
      <c r="D447" s="8"/>
      <c r="E447" s="8"/>
      <c r="F447" s="8"/>
      <c r="G447" s="8"/>
      <c r="H447" s="8"/>
      <c r="I447" s="8"/>
    </row>
    <row r="448" spans="1:9" x14ac:dyDescent="0.2">
      <c r="A448" s="8"/>
      <c r="B448" s="8"/>
      <c r="C448" s="8"/>
      <c r="D448" s="8"/>
      <c r="E448" s="8"/>
      <c r="F448" s="8"/>
      <c r="G448" s="8"/>
      <c r="H448" s="8"/>
      <c r="I448" s="8"/>
    </row>
    <row r="449" spans="1:9" x14ac:dyDescent="0.2">
      <c r="A449" s="8"/>
      <c r="B449" s="8"/>
      <c r="C449" s="8"/>
      <c r="D449" s="8"/>
      <c r="E449" s="8"/>
      <c r="F449" s="8"/>
      <c r="G449" s="8"/>
      <c r="H449" s="8"/>
      <c r="I449" s="8"/>
    </row>
    <row r="450" spans="1:9" x14ac:dyDescent="0.2">
      <c r="A450" s="8"/>
      <c r="B450" s="8"/>
      <c r="C450" s="8"/>
      <c r="D450" s="8"/>
      <c r="E450" s="8"/>
      <c r="F450" s="8"/>
      <c r="G450" s="8"/>
      <c r="H450" s="8"/>
      <c r="I450" s="8"/>
    </row>
    <row r="451" spans="1:9" x14ac:dyDescent="0.2">
      <c r="A451" s="8"/>
      <c r="B451" s="8"/>
      <c r="C451" s="8"/>
      <c r="D451" s="8"/>
      <c r="E451" s="8"/>
      <c r="F451" s="8"/>
      <c r="G451" s="8"/>
      <c r="H451" s="8"/>
      <c r="I451" s="8"/>
    </row>
    <row r="452" spans="1:9" x14ac:dyDescent="0.2">
      <c r="A452" s="8"/>
      <c r="B452" s="8"/>
      <c r="C452" s="8"/>
      <c r="G452" s="8"/>
      <c r="H452" s="8"/>
      <c r="I452" s="8"/>
    </row>
  </sheetData>
  <mergeCells count="1">
    <mergeCell ref="C22:G22"/>
  </mergeCells>
  <pageMargins left="0.94488188976377963" right="0.94488188976377963" top="0.78740157480314965" bottom="0.98425196850393704" header="0.51181102362204722" footer="0.51181102362204722"/>
  <pageSetup paperSize="9" orientation="portrait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zoomScale="85" zoomScaleNormal="85" workbookViewId="0">
      <selection activeCell="B112" sqref="B112"/>
    </sheetView>
  </sheetViews>
  <sheetFormatPr defaultRowHeight="15" x14ac:dyDescent="0.25"/>
  <cols>
    <col min="2" max="2" width="64" customWidth="1"/>
    <col min="3" max="3" width="16.140625" customWidth="1"/>
    <col min="4" max="4" width="17.28515625" customWidth="1"/>
    <col min="5" max="5" width="16.140625" customWidth="1"/>
    <col min="6" max="6" width="8" customWidth="1"/>
    <col min="7" max="7" width="7.85546875" customWidth="1"/>
  </cols>
  <sheetData>
    <row r="1" spans="1:7" ht="18.75" x14ac:dyDescent="0.3">
      <c r="A1" s="5" t="s">
        <v>0</v>
      </c>
      <c r="B1" s="6"/>
    </row>
    <row r="2" spans="1:7" ht="18.75" x14ac:dyDescent="0.3">
      <c r="A2" s="5" t="s">
        <v>1</v>
      </c>
      <c r="B2" s="6"/>
    </row>
    <row r="3" spans="1:7" ht="21" x14ac:dyDescent="0.35">
      <c r="A3" s="111" t="s">
        <v>201</v>
      </c>
      <c r="B3" s="110"/>
      <c r="C3" s="110"/>
      <c r="D3" s="110"/>
      <c r="E3" s="110"/>
      <c r="F3" s="110"/>
      <c r="G3" s="36"/>
    </row>
    <row r="4" spans="1:7" ht="18.75" x14ac:dyDescent="0.3">
      <c r="A4" s="5" t="s">
        <v>2</v>
      </c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37"/>
      <c r="B7" s="38"/>
      <c r="C7" s="39" t="s">
        <v>194</v>
      </c>
      <c r="D7" s="39" t="s">
        <v>144</v>
      </c>
      <c r="E7" s="39" t="s">
        <v>145</v>
      </c>
      <c r="F7" s="39" t="s">
        <v>146</v>
      </c>
      <c r="G7" s="40" t="s">
        <v>146</v>
      </c>
    </row>
    <row r="8" spans="1:7" x14ac:dyDescent="0.25">
      <c r="A8" s="41" t="s">
        <v>6</v>
      </c>
      <c r="B8" s="42"/>
      <c r="C8" s="43">
        <v>1</v>
      </c>
      <c r="D8" s="43">
        <v>2</v>
      </c>
      <c r="E8" s="43">
        <v>3</v>
      </c>
      <c r="F8" s="42" t="s">
        <v>202</v>
      </c>
      <c r="G8" s="44" t="s">
        <v>203</v>
      </c>
    </row>
    <row r="9" spans="1:7" x14ac:dyDescent="0.25">
      <c r="A9" s="41" t="s">
        <v>7</v>
      </c>
      <c r="B9" s="42"/>
      <c r="C9" s="45">
        <f>SUM(C25)</f>
        <v>4015820.12</v>
      </c>
      <c r="D9" s="45">
        <f>SUM(D25)</f>
        <v>10695680</v>
      </c>
      <c r="E9" s="45">
        <f>SUM(E25)</f>
        <v>4217640.28</v>
      </c>
      <c r="F9" s="45">
        <f>E9/D9*100</f>
        <v>39.43311953985161</v>
      </c>
      <c r="G9" s="46">
        <f>E9/C9*100</f>
        <v>105.02562749249836</v>
      </c>
    </row>
    <row r="10" spans="1:7" x14ac:dyDescent="0.25">
      <c r="A10" s="41" t="s">
        <v>8</v>
      </c>
      <c r="B10" s="42"/>
      <c r="C10" s="45">
        <f>SUM(C73)</f>
        <v>2541.38</v>
      </c>
      <c r="D10" s="45">
        <f>SUM(D73)</f>
        <v>12000</v>
      </c>
      <c r="E10" s="45">
        <f>SUM(E73)</f>
        <v>8705.42</v>
      </c>
      <c r="F10" s="45">
        <f>E10/D10*100</f>
        <v>72.545166666666674</v>
      </c>
      <c r="G10" s="46">
        <f>E10/C10*100</f>
        <v>342.54696267382286</v>
      </c>
    </row>
    <row r="11" spans="1:7" x14ac:dyDescent="0.25">
      <c r="A11" s="41" t="s">
        <v>9</v>
      </c>
      <c r="B11" s="42"/>
      <c r="C11" s="45">
        <f>SUM(C78)</f>
        <v>3102372.2600000002</v>
      </c>
      <c r="D11" s="45">
        <f>SUM(D78)</f>
        <v>6918680</v>
      </c>
      <c r="E11" s="45">
        <f>SUM(E78)</f>
        <v>3615115.2600000002</v>
      </c>
      <c r="F11" s="45">
        <f>E11/D11*100</f>
        <v>52.251517052385722</v>
      </c>
      <c r="G11" s="46">
        <f>E11/C11*100</f>
        <v>116.52744922364668</v>
      </c>
    </row>
    <row r="12" spans="1:7" x14ac:dyDescent="0.25">
      <c r="A12" s="41" t="s">
        <v>10</v>
      </c>
      <c r="B12" s="42"/>
      <c r="C12" s="45">
        <f>SUM(C141)</f>
        <v>70282.84</v>
      </c>
      <c r="D12" s="45">
        <f>SUM(D141)</f>
        <v>3789000</v>
      </c>
      <c r="E12" s="45">
        <f>SUM(E141)</f>
        <v>1275418.3</v>
      </c>
      <c r="F12" s="45">
        <f>E12/D12*100</f>
        <v>33.661079440485622</v>
      </c>
      <c r="G12" s="46">
        <f>E12/C12*100</f>
        <v>1814.6937431668955</v>
      </c>
    </row>
    <row r="13" spans="1:7" x14ac:dyDescent="0.25">
      <c r="A13" s="41" t="s">
        <v>198</v>
      </c>
      <c r="B13" s="42"/>
      <c r="C13" s="45">
        <f>C9+C10-C11-C12</f>
        <v>845706.39999999979</v>
      </c>
      <c r="D13" s="45">
        <f>D9+D10-D11-D12</f>
        <v>0</v>
      </c>
      <c r="E13" s="45">
        <f>E9+E10-E11-E12</f>
        <v>-664187.8600000001</v>
      </c>
      <c r="F13" s="45"/>
      <c r="G13" s="46"/>
    </row>
    <row r="14" spans="1:7" x14ac:dyDescent="0.25">
      <c r="A14" s="47"/>
      <c r="B14" s="48"/>
      <c r="C14" s="48"/>
      <c r="D14" s="48"/>
      <c r="E14" s="48"/>
      <c r="F14" s="48"/>
      <c r="G14" s="49"/>
    </row>
    <row r="15" spans="1:7" x14ac:dyDescent="0.25">
      <c r="A15" s="41" t="s">
        <v>11</v>
      </c>
      <c r="B15" s="42"/>
      <c r="C15" s="42"/>
      <c r="D15" s="42"/>
      <c r="E15" s="42"/>
      <c r="F15" s="42"/>
      <c r="G15" s="44"/>
    </row>
    <row r="16" spans="1:7" x14ac:dyDescent="0.25">
      <c r="A16" s="41" t="s">
        <v>12</v>
      </c>
      <c r="B16" s="42"/>
      <c r="C16" s="45">
        <v>0</v>
      </c>
      <c r="D16" s="45">
        <v>0</v>
      </c>
      <c r="E16" s="45">
        <v>0</v>
      </c>
      <c r="F16" s="45">
        <v>0</v>
      </c>
      <c r="G16" s="46">
        <v>0</v>
      </c>
    </row>
    <row r="17" spans="1:7" x14ac:dyDescent="0.25">
      <c r="A17" s="47"/>
      <c r="B17" s="48"/>
      <c r="C17" s="48"/>
      <c r="D17" s="48"/>
      <c r="E17" s="48"/>
      <c r="F17" s="48"/>
      <c r="G17" s="49"/>
    </row>
    <row r="18" spans="1:7" x14ac:dyDescent="0.25">
      <c r="A18" s="50" t="s">
        <v>13</v>
      </c>
      <c r="B18" s="51"/>
      <c r="C18" s="52">
        <v>845706.4</v>
      </c>
      <c r="D18" s="52">
        <v>0</v>
      </c>
      <c r="E18" s="52">
        <v>-664187.86</v>
      </c>
      <c r="F18" s="52"/>
      <c r="G18" s="53"/>
    </row>
    <row r="21" spans="1:7" x14ac:dyDescent="0.25">
      <c r="A21" s="54" t="s">
        <v>14</v>
      </c>
      <c r="B21" s="55"/>
      <c r="C21" s="55"/>
      <c r="D21" s="55"/>
      <c r="E21" s="55"/>
      <c r="F21" s="55"/>
      <c r="G21" s="56"/>
    </row>
    <row r="22" spans="1:7" x14ac:dyDescent="0.25">
      <c r="A22" s="57" t="s">
        <v>15</v>
      </c>
      <c r="B22" s="58" t="s">
        <v>16</v>
      </c>
      <c r="C22" s="59" t="s">
        <v>145</v>
      </c>
      <c r="D22" s="59" t="s">
        <v>144</v>
      </c>
      <c r="E22" s="59" t="s">
        <v>145</v>
      </c>
      <c r="F22" s="59" t="s">
        <v>146</v>
      </c>
      <c r="G22" s="60" t="s">
        <v>146</v>
      </c>
    </row>
    <row r="23" spans="1:7" x14ac:dyDescent="0.25">
      <c r="A23" s="61" t="s">
        <v>6</v>
      </c>
      <c r="B23" s="62"/>
      <c r="C23" s="63"/>
      <c r="D23" s="63"/>
      <c r="E23" s="63"/>
      <c r="F23" s="63"/>
      <c r="G23" s="64"/>
    </row>
    <row r="24" spans="1:7" x14ac:dyDescent="0.25">
      <c r="A24" s="61"/>
      <c r="B24" s="62" t="s">
        <v>195</v>
      </c>
      <c r="C24" s="65">
        <f>SUM(C25,C73)</f>
        <v>4018361.5</v>
      </c>
      <c r="D24" s="65">
        <f t="shared" ref="D24:E24" si="0">SUM(D25,D73)</f>
        <v>10707680</v>
      </c>
      <c r="E24" s="65">
        <f t="shared" si="0"/>
        <v>4226345.7</v>
      </c>
      <c r="F24" s="66">
        <f>E24/D24*100</f>
        <v>39.47022791118151</v>
      </c>
      <c r="G24" s="67">
        <f>E24/C24*100</f>
        <v>105.17584592625626</v>
      </c>
    </row>
    <row r="25" spans="1:7" x14ac:dyDescent="0.25">
      <c r="A25" s="68">
        <v>6</v>
      </c>
      <c r="B25" s="69" t="s">
        <v>17</v>
      </c>
      <c r="C25" s="70">
        <f>SUM(C26,C39,C48,C57,C70)</f>
        <v>4015820.12</v>
      </c>
      <c r="D25" s="70">
        <f>SUM(D26,D39,D48,D57,D70)</f>
        <v>10695680</v>
      </c>
      <c r="E25" s="70">
        <f>SUM(E26,E39,E48,E57,E70)</f>
        <v>4217640.28</v>
      </c>
      <c r="F25" s="70">
        <f>E25/D25*100</f>
        <v>39.43311953985161</v>
      </c>
      <c r="G25" s="71">
        <f>E25/C25*100</f>
        <v>105.02562749249836</v>
      </c>
    </row>
    <row r="26" spans="1:7" s="2" customFormat="1" x14ac:dyDescent="0.25">
      <c r="A26" s="72">
        <v>61</v>
      </c>
      <c r="B26" s="73" t="s">
        <v>18</v>
      </c>
      <c r="C26" s="74">
        <f>SUM(C27,C33,C36)</f>
        <v>1560001.73</v>
      </c>
      <c r="D26" s="74">
        <f>SUM(D27,D33,D36)</f>
        <v>3419303</v>
      </c>
      <c r="E26" s="74">
        <f>SUM(E27,E33,E36)</f>
        <v>1145188.45</v>
      </c>
      <c r="F26" s="74">
        <f>E26/D26*100</f>
        <v>33.491868079547203</v>
      </c>
      <c r="G26" s="75">
        <f>E26/C26*100</f>
        <v>73.409434616460317</v>
      </c>
    </row>
    <row r="27" spans="1:7" s="2" customFormat="1" x14ac:dyDescent="0.25">
      <c r="A27" s="72">
        <v>611</v>
      </c>
      <c r="B27" s="73" t="s">
        <v>19</v>
      </c>
      <c r="C27" s="74">
        <f>SUM(C28:C32)</f>
        <v>1235032.75</v>
      </c>
      <c r="D27" s="74">
        <f>SUM(D28:D32)</f>
        <v>3269303</v>
      </c>
      <c r="E27" s="74">
        <f>SUM(E28:E32)</f>
        <v>1112606.6599999999</v>
      </c>
      <c r="F27" s="74">
        <f>E27/D27*100</f>
        <v>34.031922400585074</v>
      </c>
      <c r="G27" s="75">
        <f t="shared" ref="G27:G71" si="1">E27/C27*100</f>
        <v>90.087219144593519</v>
      </c>
    </row>
    <row r="28" spans="1:7" s="3" customFormat="1" x14ac:dyDescent="0.25">
      <c r="A28" s="76">
        <v>6111</v>
      </c>
      <c r="B28" s="77" t="s">
        <v>20</v>
      </c>
      <c r="C28" s="78">
        <v>1235032.75</v>
      </c>
      <c r="D28" s="79">
        <v>2874303</v>
      </c>
      <c r="E28" s="78">
        <v>1112606.6599999999</v>
      </c>
      <c r="F28" s="74"/>
      <c r="G28" s="75"/>
    </row>
    <row r="29" spans="1:7" s="3" customFormat="1" x14ac:dyDescent="0.25">
      <c r="A29" s="76">
        <v>6112</v>
      </c>
      <c r="B29" s="77" t="s">
        <v>21</v>
      </c>
      <c r="C29" s="78">
        <v>0</v>
      </c>
      <c r="D29" s="79">
        <v>300000</v>
      </c>
      <c r="E29" s="78">
        <v>0</v>
      </c>
      <c r="F29" s="74"/>
      <c r="G29" s="75"/>
    </row>
    <row r="30" spans="1:7" s="3" customFormat="1" x14ac:dyDescent="0.25">
      <c r="A30" s="76">
        <v>6113</v>
      </c>
      <c r="B30" s="77" t="s">
        <v>22</v>
      </c>
      <c r="C30" s="78">
        <v>0</v>
      </c>
      <c r="D30" s="79">
        <v>40000</v>
      </c>
      <c r="E30" s="78">
        <v>0</v>
      </c>
      <c r="F30" s="74"/>
      <c r="G30" s="75"/>
    </row>
    <row r="31" spans="1:7" s="3" customFormat="1" x14ac:dyDescent="0.25">
      <c r="A31" s="76">
        <v>6114</v>
      </c>
      <c r="B31" s="77" t="s">
        <v>23</v>
      </c>
      <c r="C31" s="78">
        <v>0</v>
      </c>
      <c r="D31" s="79">
        <v>5000</v>
      </c>
      <c r="E31" s="78">
        <v>0</v>
      </c>
      <c r="F31" s="74"/>
      <c r="G31" s="75"/>
    </row>
    <row r="32" spans="1:7" s="3" customFormat="1" x14ac:dyDescent="0.25">
      <c r="A32" s="76">
        <v>6115</v>
      </c>
      <c r="B32" s="77" t="s">
        <v>24</v>
      </c>
      <c r="C32" s="78">
        <v>0</v>
      </c>
      <c r="D32" s="79">
        <v>50000</v>
      </c>
      <c r="E32" s="78">
        <v>0</v>
      </c>
      <c r="F32" s="74"/>
      <c r="G32" s="75"/>
    </row>
    <row r="33" spans="1:7" s="2" customFormat="1" x14ac:dyDescent="0.25">
      <c r="A33" s="72">
        <v>613</v>
      </c>
      <c r="B33" s="73" t="s">
        <v>25</v>
      </c>
      <c r="C33" s="74">
        <f>SUM(C34:C35)</f>
        <v>315962.46000000002</v>
      </c>
      <c r="D33" s="74">
        <f>SUM(D34:D35)</f>
        <v>110000</v>
      </c>
      <c r="E33" s="74">
        <f>SUM(E34:E35)</f>
        <v>22838.27</v>
      </c>
      <c r="F33" s="74">
        <f>E33/D33*100</f>
        <v>20.762063636363635</v>
      </c>
      <c r="G33" s="75">
        <f t="shared" si="1"/>
        <v>7.2281593199394631</v>
      </c>
    </row>
    <row r="34" spans="1:7" s="3" customFormat="1" x14ac:dyDescent="0.25">
      <c r="A34" s="76">
        <v>6131</v>
      </c>
      <c r="B34" s="77" t="s">
        <v>26</v>
      </c>
      <c r="C34" s="78">
        <v>0</v>
      </c>
      <c r="D34" s="79">
        <v>10000</v>
      </c>
      <c r="E34" s="78">
        <v>0</v>
      </c>
      <c r="F34" s="74"/>
      <c r="G34" s="75"/>
    </row>
    <row r="35" spans="1:7" s="3" customFormat="1" x14ac:dyDescent="0.25">
      <c r="A35" s="76">
        <v>6134</v>
      </c>
      <c r="B35" s="77" t="s">
        <v>27</v>
      </c>
      <c r="C35" s="78">
        <v>315962.46000000002</v>
      </c>
      <c r="D35" s="79">
        <v>100000</v>
      </c>
      <c r="E35" s="78">
        <v>22838.27</v>
      </c>
      <c r="F35" s="74"/>
      <c r="G35" s="75"/>
    </row>
    <row r="36" spans="1:7" s="2" customFormat="1" x14ac:dyDescent="0.25">
      <c r="A36" s="72">
        <v>614</v>
      </c>
      <c r="B36" s="73" t="s">
        <v>28</v>
      </c>
      <c r="C36" s="74">
        <f>SUM(C37:C38)</f>
        <v>9006.52</v>
      </c>
      <c r="D36" s="74">
        <f>SUM(D37:D38)</f>
        <v>40000</v>
      </c>
      <c r="E36" s="74">
        <f>SUM(E37:E38)</f>
        <v>9743.52</v>
      </c>
      <c r="F36" s="74">
        <f>E36/D36*100</f>
        <v>24.358799999999999</v>
      </c>
      <c r="G36" s="75">
        <f t="shared" si="1"/>
        <v>108.18296078840662</v>
      </c>
    </row>
    <row r="37" spans="1:7" s="3" customFormat="1" x14ac:dyDescent="0.25">
      <c r="A37" s="76">
        <v>6142</v>
      </c>
      <c r="B37" s="77" t="s">
        <v>29</v>
      </c>
      <c r="C37" s="78">
        <v>6127.9</v>
      </c>
      <c r="D37" s="79">
        <v>20000</v>
      </c>
      <c r="E37" s="78">
        <v>4251.18</v>
      </c>
      <c r="F37" s="74"/>
      <c r="G37" s="75"/>
    </row>
    <row r="38" spans="1:7" s="3" customFormat="1" x14ac:dyDescent="0.25">
      <c r="A38" s="76">
        <v>6145</v>
      </c>
      <c r="B38" s="77" t="s">
        <v>30</v>
      </c>
      <c r="C38" s="78">
        <v>2878.62</v>
      </c>
      <c r="D38" s="79">
        <v>20000</v>
      </c>
      <c r="E38" s="78">
        <v>5492.34</v>
      </c>
      <c r="F38" s="74"/>
      <c r="G38" s="75"/>
    </row>
    <row r="39" spans="1:7" s="2" customFormat="1" ht="15.75" customHeight="1" x14ac:dyDescent="0.25">
      <c r="A39" s="72">
        <v>63</v>
      </c>
      <c r="B39" s="73" t="s">
        <v>31</v>
      </c>
      <c r="C39" s="74">
        <f>SUM(C40,C42,C45)</f>
        <v>1562641.82</v>
      </c>
      <c r="D39" s="74">
        <f>SUM(D40,D42,D45)</f>
        <v>5095377</v>
      </c>
      <c r="E39" s="74">
        <f>SUM(E40,E42,E45)</f>
        <v>2012498.29</v>
      </c>
      <c r="F39" s="74">
        <f>E39/D39*100</f>
        <v>39.49655324816986</v>
      </c>
      <c r="G39" s="75">
        <f t="shared" si="1"/>
        <v>128.78820112468256</v>
      </c>
    </row>
    <row r="40" spans="1:7" s="2" customFormat="1" x14ac:dyDescent="0.25">
      <c r="A40" s="72">
        <v>632</v>
      </c>
      <c r="B40" s="73" t="s">
        <v>32</v>
      </c>
      <c r="C40" s="74">
        <f>SUM(C41)</f>
        <v>0</v>
      </c>
      <c r="D40" s="74">
        <f>SUM(D41)</f>
        <v>50000</v>
      </c>
      <c r="E40" s="74">
        <f>SUM(E41)</f>
        <v>0</v>
      </c>
      <c r="F40" s="74">
        <f>E40/D40*100</f>
        <v>0</v>
      </c>
      <c r="G40" s="75">
        <v>0</v>
      </c>
    </row>
    <row r="41" spans="1:7" s="3" customFormat="1" x14ac:dyDescent="0.25">
      <c r="A41" s="76">
        <v>6322</v>
      </c>
      <c r="B41" s="77" t="s">
        <v>33</v>
      </c>
      <c r="C41" s="78">
        <v>0</v>
      </c>
      <c r="D41" s="79">
        <v>50000</v>
      </c>
      <c r="E41" s="78">
        <v>0</v>
      </c>
      <c r="F41" s="74"/>
      <c r="G41" s="75"/>
    </row>
    <row r="42" spans="1:7" s="2" customFormat="1" x14ac:dyDescent="0.25">
      <c r="A42" s="72">
        <v>633</v>
      </c>
      <c r="B42" s="73" t="s">
        <v>34</v>
      </c>
      <c r="C42" s="74">
        <f>SUM(C43:C44)</f>
        <v>1304311</v>
      </c>
      <c r="D42" s="74">
        <f>SUM(D43:D44)</f>
        <v>3855377</v>
      </c>
      <c r="E42" s="74">
        <f>SUM(E43:E44)</f>
        <v>1544165.49</v>
      </c>
      <c r="F42" s="74">
        <f>E42/D42*100</f>
        <v>40.052256627561974</v>
      </c>
      <c r="G42" s="75">
        <f t="shared" si="1"/>
        <v>118.38936342636073</v>
      </c>
    </row>
    <row r="43" spans="1:7" s="3" customFormat="1" x14ac:dyDescent="0.25">
      <c r="A43" s="76">
        <v>6331</v>
      </c>
      <c r="B43" s="77" t="s">
        <v>35</v>
      </c>
      <c r="C43" s="78">
        <v>1064311</v>
      </c>
      <c r="D43" s="79">
        <v>2498197</v>
      </c>
      <c r="E43" s="78">
        <v>1544165.49</v>
      </c>
      <c r="F43" s="74"/>
      <c r="G43" s="75"/>
    </row>
    <row r="44" spans="1:7" s="3" customFormat="1" x14ac:dyDescent="0.25">
      <c r="A44" s="76">
        <v>6332</v>
      </c>
      <c r="B44" s="77" t="s">
        <v>36</v>
      </c>
      <c r="C44" s="78">
        <v>240000</v>
      </c>
      <c r="D44" s="79">
        <v>1357180</v>
      </c>
      <c r="E44" s="78">
        <v>0</v>
      </c>
      <c r="F44" s="74"/>
      <c r="G44" s="75"/>
    </row>
    <row r="45" spans="1:7" s="2" customFormat="1" x14ac:dyDescent="0.25">
      <c r="A45" s="72">
        <v>634</v>
      </c>
      <c r="B45" s="73" t="s">
        <v>37</v>
      </c>
      <c r="C45" s="74">
        <f>SUM(C46:C47)</f>
        <v>258330.82</v>
      </c>
      <c r="D45" s="74">
        <f>SUM(D46:D47)</f>
        <v>1190000</v>
      </c>
      <c r="E45" s="74">
        <f>SUM(E46:E47)</f>
        <v>468332.79999999999</v>
      </c>
      <c r="F45" s="74">
        <f>E45/D45*100</f>
        <v>39.355697478991594</v>
      </c>
      <c r="G45" s="75">
        <f t="shared" si="1"/>
        <v>181.29187992358015</v>
      </c>
    </row>
    <row r="46" spans="1:7" s="3" customFormat="1" x14ac:dyDescent="0.25">
      <c r="A46" s="76">
        <v>6341</v>
      </c>
      <c r="B46" s="77" t="s">
        <v>38</v>
      </c>
      <c r="C46" s="78">
        <v>258330.82</v>
      </c>
      <c r="D46" s="79">
        <v>270000</v>
      </c>
      <c r="E46" s="78">
        <v>255999.75</v>
      </c>
      <c r="F46" s="74"/>
      <c r="G46" s="75"/>
    </row>
    <row r="47" spans="1:7" s="3" customFormat="1" x14ac:dyDescent="0.25">
      <c r="A47" s="76">
        <v>6342</v>
      </c>
      <c r="B47" s="77" t="s">
        <v>39</v>
      </c>
      <c r="C47" s="78">
        <v>0</v>
      </c>
      <c r="D47" s="79">
        <v>920000</v>
      </c>
      <c r="E47" s="78">
        <v>212333.05</v>
      </c>
      <c r="F47" s="74"/>
      <c r="G47" s="75"/>
    </row>
    <row r="48" spans="1:7" s="2" customFormat="1" x14ac:dyDescent="0.25">
      <c r="A48" s="72">
        <v>64</v>
      </c>
      <c r="B48" s="73" t="s">
        <v>40</v>
      </c>
      <c r="C48" s="74">
        <f>SUM(C49,C52)</f>
        <v>113209.16</v>
      </c>
      <c r="D48" s="74">
        <f>SUM(D49,D52)</f>
        <v>213000</v>
      </c>
      <c r="E48" s="74">
        <f>SUM(E49,E52)</f>
        <v>97702.2</v>
      </c>
      <c r="F48" s="74">
        <f>E48/D48*100</f>
        <v>45.869577464788733</v>
      </c>
      <c r="G48" s="75">
        <f t="shared" si="1"/>
        <v>86.302380478752767</v>
      </c>
    </row>
    <row r="49" spans="1:7" s="2" customFormat="1" x14ac:dyDescent="0.25">
      <c r="A49" s="72">
        <v>641</v>
      </c>
      <c r="B49" s="73" t="s">
        <v>41</v>
      </c>
      <c r="C49" s="74">
        <f>SUM(C50:C51)</f>
        <v>2677.04</v>
      </c>
      <c r="D49" s="74">
        <f>SUM(D50:D51)</f>
        <v>4000</v>
      </c>
      <c r="E49" s="74">
        <f>SUM(E50:E51)</f>
        <v>30049.67</v>
      </c>
      <c r="F49" s="74">
        <f>E49/D49*100</f>
        <v>751.24175000000002</v>
      </c>
      <c r="G49" s="75">
        <f t="shared" si="1"/>
        <v>1122.4961151122134</v>
      </c>
    </row>
    <row r="50" spans="1:7" s="3" customFormat="1" x14ac:dyDescent="0.25">
      <c r="A50" s="76">
        <v>6413</v>
      </c>
      <c r="B50" s="77" t="s">
        <v>42</v>
      </c>
      <c r="C50" s="78">
        <v>1216.3900000000001</v>
      </c>
      <c r="D50" s="79">
        <v>3000</v>
      </c>
      <c r="E50" s="78">
        <v>932.51</v>
      </c>
      <c r="F50" s="74"/>
      <c r="G50" s="75"/>
    </row>
    <row r="51" spans="1:7" s="3" customFormat="1" x14ac:dyDescent="0.25">
      <c r="A51" s="76">
        <v>6414</v>
      </c>
      <c r="B51" s="77" t="s">
        <v>43</v>
      </c>
      <c r="C51" s="78">
        <v>1460.65</v>
      </c>
      <c r="D51" s="79">
        <v>1000</v>
      </c>
      <c r="E51" s="78">
        <v>29117.16</v>
      </c>
      <c r="F51" s="74"/>
      <c r="G51" s="75"/>
    </row>
    <row r="52" spans="1:7" s="2" customFormat="1" x14ac:dyDescent="0.25">
      <c r="A52" s="72">
        <v>642</v>
      </c>
      <c r="B52" s="73" t="s">
        <v>44</v>
      </c>
      <c r="C52" s="74">
        <f>SUM(C53:C56)</f>
        <v>110532.12000000001</v>
      </c>
      <c r="D52" s="74">
        <f>SUM(D53:D56)</f>
        <v>209000</v>
      </c>
      <c r="E52" s="74">
        <f>SUM(E53:E56)</f>
        <v>67652.53</v>
      </c>
      <c r="F52" s="74">
        <f>E52/D52*100</f>
        <v>32.369631578947363</v>
      </c>
      <c r="G52" s="75">
        <f t="shared" si="1"/>
        <v>61.206217703957897</v>
      </c>
    </row>
    <row r="53" spans="1:7" s="3" customFormat="1" x14ac:dyDescent="0.25">
      <c r="A53" s="76">
        <v>6421</v>
      </c>
      <c r="B53" s="77" t="s">
        <v>45</v>
      </c>
      <c r="C53" s="78">
        <v>64683.03</v>
      </c>
      <c r="D53" s="79">
        <v>100000</v>
      </c>
      <c r="E53" s="78">
        <v>5024.99</v>
      </c>
      <c r="F53" s="74"/>
      <c r="G53" s="75"/>
    </row>
    <row r="54" spans="1:7" s="3" customFormat="1" x14ac:dyDescent="0.25">
      <c r="A54" s="76">
        <v>6422</v>
      </c>
      <c r="B54" s="77" t="s">
        <v>46</v>
      </c>
      <c r="C54" s="78">
        <v>45486.29</v>
      </c>
      <c r="D54" s="79">
        <v>108000</v>
      </c>
      <c r="E54" s="78">
        <v>48533.15</v>
      </c>
      <c r="F54" s="74"/>
      <c r="G54" s="75"/>
    </row>
    <row r="55" spans="1:7" s="3" customFormat="1" x14ac:dyDescent="0.25">
      <c r="A55" s="76">
        <v>6423</v>
      </c>
      <c r="B55" s="77" t="s">
        <v>47</v>
      </c>
      <c r="C55" s="78">
        <v>362.8</v>
      </c>
      <c r="D55" s="79">
        <v>1000</v>
      </c>
      <c r="E55" s="78">
        <v>91.4</v>
      </c>
      <c r="F55" s="74"/>
      <c r="G55" s="75"/>
    </row>
    <row r="56" spans="1:7" s="3" customFormat="1" x14ac:dyDescent="0.25">
      <c r="A56" s="76">
        <v>6429</v>
      </c>
      <c r="B56" s="77" t="s">
        <v>48</v>
      </c>
      <c r="C56" s="78">
        <v>0</v>
      </c>
      <c r="D56" s="79">
        <v>0</v>
      </c>
      <c r="E56" s="78">
        <v>14002.99</v>
      </c>
      <c r="F56" s="74"/>
      <c r="G56" s="75"/>
    </row>
    <row r="57" spans="1:7" s="2" customFormat="1" ht="30" x14ac:dyDescent="0.25">
      <c r="A57" s="72">
        <v>65</v>
      </c>
      <c r="B57" s="73" t="s">
        <v>49</v>
      </c>
      <c r="C57" s="74">
        <f>SUM(C58,C62,C66)</f>
        <v>721410.21000000008</v>
      </c>
      <c r="D57" s="74">
        <f>SUM(D58,D62,D66)</f>
        <v>1918000</v>
      </c>
      <c r="E57" s="74">
        <f>SUM(E58,E62,E66)</f>
        <v>953675.92999999993</v>
      </c>
      <c r="F57" s="74">
        <f>E57/D57*100</f>
        <v>49.722415537017724</v>
      </c>
      <c r="G57" s="75">
        <f t="shared" si="1"/>
        <v>132.19606775457194</v>
      </c>
    </row>
    <row r="58" spans="1:7" s="2" customFormat="1" x14ac:dyDescent="0.25">
      <c r="A58" s="72">
        <v>651</v>
      </c>
      <c r="B58" s="73" t="s">
        <v>50</v>
      </c>
      <c r="C58" s="74">
        <f>SUM(C59:C61)</f>
        <v>36770.82</v>
      </c>
      <c r="D58" s="74">
        <f>SUM(D59:D61)</f>
        <v>71000</v>
      </c>
      <c r="E58" s="74">
        <f>SUM(E59:E61)</f>
        <v>70968.12</v>
      </c>
      <c r="F58" s="74">
        <f>E58/D58*100</f>
        <v>99.955098591549287</v>
      </c>
      <c r="G58" s="75">
        <f t="shared" si="1"/>
        <v>193.00118953017636</v>
      </c>
    </row>
    <row r="59" spans="1:7" s="3" customFormat="1" x14ac:dyDescent="0.25">
      <c r="A59" s="76">
        <v>6512</v>
      </c>
      <c r="B59" s="77" t="s">
        <v>51</v>
      </c>
      <c r="C59" s="78">
        <v>0</v>
      </c>
      <c r="D59" s="79">
        <v>1000</v>
      </c>
      <c r="E59" s="78">
        <v>852</v>
      </c>
      <c r="F59" s="74"/>
      <c r="G59" s="75"/>
    </row>
    <row r="60" spans="1:7" s="3" customFormat="1" x14ac:dyDescent="0.25">
      <c r="A60" s="76">
        <v>6513</v>
      </c>
      <c r="B60" s="77" t="s">
        <v>52</v>
      </c>
      <c r="C60" s="78">
        <v>33058.82</v>
      </c>
      <c r="D60" s="79">
        <v>60000</v>
      </c>
      <c r="E60" s="78">
        <v>53636.2</v>
      </c>
      <c r="F60" s="74"/>
      <c r="G60" s="75"/>
    </row>
    <row r="61" spans="1:7" s="3" customFormat="1" x14ac:dyDescent="0.25">
      <c r="A61" s="76">
        <v>6514</v>
      </c>
      <c r="B61" s="77" t="s">
        <v>53</v>
      </c>
      <c r="C61" s="78">
        <v>3712</v>
      </c>
      <c r="D61" s="79">
        <v>10000</v>
      </c>
      <c r="E61" s="78">
        <v>16479.919999999998</v>
      </c>
      <c r="F61" s="74"/>
      <c r="G61" s="75"/>
    </row>
    <row r="62" spans="1:7" s="2" customFormat="1" x14ac:dyDescent="0.25">
      <c r="A62" s="72">
        <v>652</v>
      </c>
      <c r="B62" s="73" t="s">
        <v>54</v>
      </c>
      <c r="C62" s="74">
        <f>SUM(C63:C65)</f>
        <v>373377.35000000003</v>
      </c>
      <c r="D62" s="74">
        <f>SUM(D63:D65)</f>
        <v>537000</v>
      </c>
      <c r="E62" s="74">
        <f>SUM(E63:E65)</f>
        <v>320324.08999999997</v>
      </c>
      <c r="F62" s="74">
        <f>E62/D62*100</f>
        <v>59.650668528864045</v>
      </c>
      <c r="G62" s="75">
        <f t="shared" si="1"/>
        <v>85.790980625900289</v>
      </c>
    </row>
    <row r="63" spans="1:7" s="3" customFormat="1" x14ac:dyDescent="0.25">
      <c r="A63" s="76">
        <v>6522</v>
      </c>
      <c r="B63" s="77" t="s">
        <v>55</v>
      </c>
      <c r="C63" s="78">
        <v>118.18</v>
      </c>
      <c r="D63" s="79">
        <v>2000</v>
      </c>
      <c r="E63" s="78">
        <v>0</v>
      </c>
      <c r="F63" s="74"/>
      <c r="G63" s="75"/>
    </row>
    <row r="64" spans="1:7" s="3" customFormat="1" x14ac:dyDescent="0.25">
      <c r="A64" s="76">
        <v>6524</v>
      </c>
      <c r="B64" s="77" t="s">
        <v>56</v>
      </c>
      <c r="C64" s="78">
        <v>361259.77</v>
      </c>
      <c r="D64" s="79">
        <v>530000</v>
      </c>
      <c r="E64" s="78">
        <v>317295.28999999998</v>
      </c>
      <c r="F64" s="74"/>
      <c r="G64" s="75"/>
    </row>
    <row r="65" spans="1:7" s="3" customFormat="1" x14ac:dyDescent="0.25">
      <c r="A65" s="76">
        <v>6526</v>
      </c>
      <c r="B65" s="77" t="s">
        <v>57</v>
      </c>
      <c r="C65" s="78">
        <v>11999.4</v>
      </c>
      <c r="D65" s="79">
        <v>5000</v>
      </c>
      <c r="E65" s="78">
        <v>3028.8</v>
      </c>
      <c r="F65" s="74"/>
      <c r="G65" s="75"/>
    </row>
    <row r="66" spans="1:7" s="2" customFormat="1" x14ac:dyDescent="0.25">
      <c r="A66" s="72">
        <v>653</v>
      </c>
      <c r="B66" s="73" t="s">
        <v>58</v>
      </c>
      <c r="C66" s="74">
        <f>SUM(C67:C69)</f>
        <v>311262.04000000004</v>
      </c>
      <c r="D66" s="74">
        <f>SUM(D67:D69)</f>
        <v>1310000</v>
      </c>
      <c r="E66" s="74">
        <f>SUM(E67:E69)</f>
        <v>562383.72</v>
      </c>
      <c r="F66" s="74">
        <f>E66/D66*100</f>
        <v>42.930054961832056</v>
      </c>
      <c r="G66" s="75">
        <f t="shared" si="1"/>
        <v>180.67854339064277</v>
      </c>
    </row>
    <row r="67" spans="1:7" s="3" customFormat="1" x14ac:dyDescent="0.25">
      <c r="A67" s="76">
        <v>6531</v>
      </c>
      <c r="B67" s="77" t="s">
        <v>59</v>
      </c>
      <c r="C67" s="78">
        <v>8867.76</v>
      </c>
      <c r="D67" s="79">
        <v>200000</v>
      </c>
      <c r="E67" s="78">
        <v>20080.490000000002</v>
      </c>
      <c r="F67" s="74"/>
      <c r="G67" s="75"/>
    </row>
    <row r="68" spans="1:7" s="3" customFormat="1" x14ac:dyDescent="0.25">
      <c r="A68" s="76">
        <v>6532</v>
      </c>
      <c r="B68" s="77" t="s">
        <v>60</v>
      </c>
      <c r="C68" s="78">
        <v>302394.28000000003</v>
      </c>
      <c r="D68" s="79">
        <v>1100000</v>
      </c>
      <c r="E68" s="78">
        <v>541303.23</v>
      </c>
      <c r="F68" s="74"/>
      <c r="G68" s="75"/>
    </row>
    <row r="69" spans="1:7" s="3" customFormat="1" x14ac:dyDescent="0.25">
      <c r="A69" s="76">
        <v>6533</v>
      </c>
      <c r="B69" s="77" t="s">
        <v>61</v>
      </c>
      <c r="C69" s="78">
        <v>0</v>
      </c>
      <c r="D69" s="79">
        <v>10000</v>
      </c>
      <c r="E69" s="78">
        <v>1000</v>
      </c>
      <c r="F69" s="74"/>
      <c r="G69" s="75"/>
    </row>
    <row r="70" spans="1:7" s="2" customFormat="1" ht="15" customHeight="1" x14ac:dyDescent="0.25">
      <c r="A70" s="72">
        <v>66</v>
      </c>
      <c r="B70" s="73" t="s">
        <v>62</v>
      </c>
      <c r="C70" s="74">
        <f t="shared" ref="C70:E71" si="2">SUM(C71)</f>
        <v>58557.2</v>
      </c>
      <c r="D70" s="74">
        <f t="shared" si="2"/>
        <v>50000</v>
      </c>
      <c r="E70" s="74">
        <f t="shared" si="2"/>
        <v>8575.41</v>
      </c>
      <c r="F70" s="74">
        <f>E70/D70*100</f>
        <v>17.15082</v>
      </c>
      <c r="G70" s="75">
        <f t="shared" si="1"/>
        <v>14.644501444741213</v>
      </c>
    </row>
    <row r="71" spans="1:7" s="2" customFormat="1" x14ac:dyDescent="0.25">
      <c r="A71" s="72">
        <v>661</v>
      </c>
      <c r="B71" s="73" t="s">
        <v>63</v>
      </c>
      <c r="C71" s="74">
        <f t="shared" si="2"/>
        <v>58557.2</v>
      </c>
      <c r="D71" s="74">
        <f t="shared" si="2"/>
        <v>50000</v>
      </c>
      <c r="E71" s="74">
        <f t="shared" si="2"/>
        <v>8575.41</v>
      </c>
      <c r="F71" s="74">
        <f>E71/D71*100</f>
        <v>17.15082</v>
      </c>
      <c r="G71" s="75">
        <f t="shared" si="1"/>
        <v>14.644501444741213</v>
      </c>
    </row>
    <row r="72" spans="1:7" s="3" customFormat="1" x14ac:dyDescent="0.25">
      <c r="A72" s="76">
        <v>6615</v>
      </c>
      <c r="B72" s="77" t="s">
        <v>64</v>
      </c>
      <c r="C72" s="78">
        <v>58557.2</v>
      </c>
      <c r="D72" s="79">
        <v>50000</v>
      </c>
      <c r="E72" s="78">
        <v>8575.41</v>
      </c>
      <c r="F72" s="74"/>
      <c r="G72" s="75"/>
    </row>
    <row r="73" spans="1:7" x14ac:dyDescent="0.25">
      <c r="A73" s="68">
        <v>7</v>
      </c>
      <c r="B73" s="69" t="s">
        <v>65</v>
      </c>
      <c r="C73" s="70">
        <f t="shared" ref="C73:E75" si="3">SUM(C74)</f>
        <v>2541.38</v>
      </c>
      <c r="D73" s="70">
        <f t="shared" si="3"/>
        <v>12000</v>
      </c>
      <c r="E73" s="70">
        <f t="shared" si="3"/>
        <v>8705.42</v>
      </c>
      <c r="F73" s="70">
        <f>E73/D73*100</f>
        <v>72.545166666666674</v>
      </c>
      <c r="G73" s="71">
        <f>E73/C73*100</f>
        <v>342.54696267382286</v>
      </c>
    </row>
    <row r="74" spans="1:7" s="2" customFormat="1" x14ac:dyDescent="0.25">
      <c r="A74" s="72">
        <v>72</v>
      </c>
      <c r="B74" s="73" t="s">
        <v>66</v>
      </c>
      <c r="C74" s="74">
        <f t="shared" si="3"/>
        <v>2541.38</v>
      </c>
      <c r="D74" s="74">
        <f t="shared" si="3"/>
        <v>12000</v>
      </c>
      <c r="E74" s="74">
        <f t="shared" si="3"/>
        <v>8705.42</v>
      </c>
      <c r="F74" s="74">
        <f>E74/D74*100</f>
        <v>72.545166666666674</v>
      </c>
      <c r="G74" s="75">
        <f>E74/C74*100</f>
        <v>342.54696267382286</v>
      </c>
    </row>
    <row r="75" spans="1:7" s="2" customFormat="1" x14ac:dyDescent="0.25">
      <c r="A75" s="72">
        <v>721</v>
      </c>
      <c r="B75" s="73" t="s">
        <v>67</v>
      </c>
      <c r="C75" s="74">
        <f t="shared" si="3"/>
        <v>2541.38</v>
      </c>
      <c r="D75" s="74">
        <f t="shared" si="3"/>
        <v>12000</v>
      </c>
      <c r="E75" s="74">
        <f t="shared" si="3"/>
        <v>8705.42</v>
      </c>
      <c r="F75" s="74">
        <f>E75/D75*100</f>
        <v>72.545166666666674</v>
      </c>
      <c r="G75" s="75">
        <f>E75/C75*100</f>
        <v>342.54696267382286</v>
      </c>
    </row>
    <row r="76" spans="1:7" s="3" customFormat="1" x14ac:dyDescent="0.25">
      <c r="A76" s="76">
        <v>7211</v>
      </c>
      <c r="B76" s="77" t="s">
        <v>68</v>
      </c>
      <c r="C76" s="78">
        <v>2541.38</v>
      </c>
      <c r="D76" s="79">
        <v>12000</v>
      </c>
      <c r="E76" s="78">
        <v>8705.42</v>
      </c>
      <c r="F76" s="78"/>
      <c r="G76" s="80"/>
    </row>
    <row r="77" spans="1:7" x14ac:dyDescent="0.25">
      <c r="A77" s="61"/>
      <c r="B77" s="62" t="s">
        <v>196</v>
      </c>
      <c r="C77" s="65">
        <f>SUM(C78,C141)</f>
        <v>3172655.1</v>
      </c>
      <c r="D77" s="65">
        <f t="shared" ref="D77:E77" si="4">SUM(D78,D141)</f>
        <v>10707680</v>
      </c>
      <c r="E77" s="65">
        <f t="shared" si="4"/>
        <v>4890533.5600000005</v>
      </c>
      <c r="F77" s="66">
        <f>E77/D77*100</f>
        <v>45.673138905906796</v>
      </c>
      <c r="G77" s="67">
        <f>E77/C77*100</f>
        <v>154.1463980752273</v>
      </c>
    </row>
    <row r="78" spans="1:7" x14ac:dyDescent="0.25">
      <c r="A78" s="68">
        <v>3</v>
      </c>
      <c r="B78" s="69" t="s">
        <v>69</v>
      </c>
      <c r="C78" s="70">
        <f>SUM(C79,C87,C118,C123,C126,C129,C132)</f>
        <v>3102372.2600000002</v>
      </c>
      <c r="D78" s="70">
        <f>SUM(D79,D87,D118,D123,D126,D129,D132)</f>
        <v>6918680</v>
      </c>
      <c r="E78" s="70">
        <f>SUM(E79,E87,E118,E123,E126,E129,E132)</f>
        <v>3615115.2600000002</v>
      </c>
      <c r="F78" s="70">
        <f>E78/D78*100</f>
        <v>52.251517052385722</v>
      </c>
      <c r="G78" s="71">
        <f>E78/C78*100</f>
        <v>116.52744922364668</v>
      </c>
    </row>
    <row r="79" spans="1:7" s="2" customFormat="1" x14ac:dyDescent="0.25">
      <c r="A79" s="72">
        <v>31</v>
      </c>
      <c r="B79" s="73" t="s">
        <v>70</v>
      </c>
      <c r="C79" s="74">
        <f>SUM(C80,C82,C84)</f>
        <v>1045128.0599999999</v>
      </c>
      <c r="D79" s="74">
        <f>SUM(D80,D82,D84)</f>
        <v>1920133</v>
      </c>
      <c r="E79" s="74">
        <f>SUM(E80,E82,E84)</f>
        <v>1040569.3800000001</v>
      </c>
      <c r="F79" s="74">
        <f>E79/D79*100</f>
        <v>54.192567910660358</v>
      </c>
      <c r="G79" s="75">
        <f>E79/C79*100</f>
        <v>99.56381613177625</v>
      </c>
    </row>
    <row r="80" spans="1:7" s="2" customFormat="1" x14ac:dyDescent="0.25">
      <c r="A80" s="72">
        <v>311</v>
      </c>
      <c r="B80" s="73" t="s">
        <v>71</v>
      </c>
      <c r="C80" s="74">
        <f>SUM(C81)</f>
        <v>893014.96</v>
      </c>
      <c r="D80" s="74">
        <f>SUM(D81)</f>
        <v>1586373</v>
      </c>
      <c r="E80" s="74">
        <f>SUM(E81)</f>
        <v>895612.06</v>
      </c>
      <c r="F80" s="74">
        <f>E80/D80*100</f>
        <v>56.456587448223083</v>
      </c>
      <c r="G80" s="75">
        <f t="shared" ref="G80:G135" si="5">E80/C80*100</f>
        <v>100.2908237953819</v>
      </c>
    </row>
    <row r="81" spans="1:7" s="3" customFormat="1" x14ac:dyDescent="0.25">
      <c r="A81" s="76">
        <v>3111</v>
      </c>
      <c r="B81" s="77" t="s">
        <v>72</v>
      </c>
      <c r="C81" s="78">
        <v>893014.96</v>
      </c>
      <c r="D81" s="79">
        <v>1586373</v>
      </c>
      <c r="E81" s="78">
        <v>895612.06</v>
      </c>
      <c r="F81" s="74"/>
      <c r="G81" s="75"/>
    </row>
    <row r="82" spans="1:7" s="2" customFormat="1" x14ac:dyDescent="0.25">
      <c r="A82" s="72">
        <v>312</v>
      </c>
      <c r="B82" s="73" t="s">
        <v>73</v>
      </c>
      <c r="C82" s="74">
        <f>SUM(C83)</f>
        <v>2000</v>
      </c>
      <c r="D82" s="74">
        <f>SUM(D83)</f>
        <v>58500</v>
      </c>
      <c r="E82" s="74">
        <f>SUM(E83)</f>
        <v>8500</v>
      </c>
      <c r="F82" s="74">
        <f>E82/D82*100</f>
        <v>14.529914529914532</v>
      </c>
      <c r="G82" s="75">
        <f t="shared" si="5"/>
        <v>425</v>
      </c>
    </row>
    <row r="83" spans="1:7" s="3" customFormat="1" x14ac:dyDescent="0.25">
      <c r="A83" s="76">
        <v>3121</v>
      </c>
      <c r="B83" s="77" t="s">
        <v>73</v>
      </c>
      <c r="C83" s="78">
        <v>2000</v>
      </c>
      <c r="D83" s="79">
        <v>58500</v>
      </c>
      <c r="E83" s="78">
        <v>8500</v>
      </c>
      <c r="F83" s="74"/>
      <c r="G83" s="75"/>
    </row>
    <row r="84" spans="1:7" s="2" customFormat="1" x14ac:dyDescent="0.25">
      <c r="A84" s="72">
        <v>313</v>
      </c>
      <c r="B84" s="73" t="s">
        <v>74</v>
      </c>
      <c r="C84" s="74">
        <f>SUM(C85:C86)</f>
        <v>150113.1</v>
      </c>
      <c r="D84" s="74">
        <f>SUM(D85:D86)</f>
        <v>275260</v>
      </c>
      <c r="E84" s="74">
        <f>SUM(E85:E86)</f>
        <v>136457.32</v>
      </c>
      <c r="F84" s="74">
        <f>E84/D84*100</f>
        <v>49.573973697595001</v>
      </c>
      <c r="G84" s="75">
        <f t="shared" si="5"/>
        <v>90.903005800293244</v>
      </c>
    </row>
    <row r="85" spans="1:7" s="3" customFormat="1" x14ac:dyDescent="0.25">
      <c r="A85" s="76">
        <v>3132</v>
      </c>
      <c r="B85" s="77" t="s">
        <v>75</v>
      </c>
      <c r="C85" s="78">
        <v>134817.01</v>
      </c>
      <c r="D85" s="79">
        <v>248071</v>
      </c>
      <c r="E85" s="78">
        <v>121195.68</v>
      </c>
      <c r="F85" s="74"/>
      <c r="G85" s="75"/>
    </row>
    <row r="86" spans="1:7" s="3" customFormat="1" x14ac:dyDescent="0.25">
      <c r="A86" s="76">
        <v>3133</v>
      </c>
      <c r="B86" s="77" t="s">
        <v>76</v>
      </c>
      <c r="C86" s="78">
        <v>15296.09</v>
      </c>
      <c r="D86" s="79">
        <v>27189</v>
      </c>
      <c r="E86" s="78">
        <v>15261.64</v>
      </c>
      <c r="F86" s="74"/>
      <c r="G86" s="75"/>
    </row>
    <row r="87" spans="1:7" s="2" customFormat="1" x14ac:dyDescent="0.25">
      <c r="A87" s="72">
        <v>32</v>
      </c>
      <c r="B87" s="73" t="s">
        <v>77</v>
      </c>
      <c r="C87" s="74">
        <f>SUM(C88,C93,C100,C110,C112)</f>
        <v>1225543.1800000002</v>
      </c>
      <c r="D87" s="74">
        <f>SUM(D88,D93,D100,D110,D112)</f>
        <v>3221702</v>
      </c>
      <c r="E87" s="74">
        <f>SUM(E88,E93,E100,E110,E112)</f>
        <v>1714419</v>
      </c>
      <c r="F87" s="74">
        <f>E87/D87*100</f>
        <v>53.214698317845667</v>
      </c>
      <c r="G87" s="75">
        <f t="shared" si="5"/>
        <v>139.89054224919272</v>
      </c>
    </row>
    <row r="88" spans="1:7" s="2" customFormat="1" x14ac:dyDescent="0.25">
      <c r="A88" s="72">
        <v>321</v>
      </c>
      <c r="B88" s="73" t="s">
        <v>78</v>
      </c>
      <c r="C88" s="74">
        <f>SUM(C89:C92)</f>
        <v>58016.69</v>
      </c>
      <c r="D88" s="74">
        <f>SUM(D89:D91)</f>
        <v>170570</v>
      </c>
      <c r="E88" s="74">
        <f>SUM(E89:E92)</f>
        <v>56219</v>
      </c>
      <c r="F88" s="74">
        <f>E88/D88*100</f>
        <v>32.959488772937796</v>
      </c>
      <c r="G88" s="75">
        <f t="shared" si="5"/>
        <v>96.901426124103253</v>
      </c>
    </row>
    <row r="89" spans="1:7" s="3" customFormat="1" x14ac:dyDescent="0.25">
      <c r="A89" s="76">
        <v>3211</v>
      </c>
      <c r="B89" s="77" t="s">
        <v>79</v>
      </c>
      <c r="C89" s="78">
        <v>1561.2</v>
      </c>
      <c r="D89" s="79">
        <v>47570</v>
      </c>
      <c r="E89" s="78">
        <v>8251</v>
      </c>
      <c r="F89" s="74"/>
      <c r="G89" s="75"/>
    </row>
    <row r="90" spans="1:7" s="3" customFormat="1" x14ac:dyDescent="0.25">
      <c r="A90" s="76">
        <v>3212</v>
      </c>
      <c r="B90" s="77" t="s">
        <v>80</v>
      </c>
      <c r="C90" s="78">
        <v>48446.83</v>
      </c>
      <c r="D90" s="79">
        <v>98000</v>
      </c>
      <c r="E90" s="78">
        <v>47968</v>
      </c>
      <c r="F90" s="74"/>
      <c r="G90" s="75"/>
    </row>
    <row r="91" spans="1:7" s="3" customFormat="1" x14ac:dyDescent="0.25">
      <c r="A91" s="76">
        <v>3213</v>
      </c>
      <c r="B91" s="77" t="s">
        <v>81</v>
      </c>
      <c r="C91" s="78">
        <v>5380.66</v>
      </c>
      <c r="D91" s="79">
        <v>25000</v>
      </c>
      <c r="E91" s="78">
        <v>0</v>
      </c>
      <c r="F91" s="74"/>
      <c r="G91" s="75"/>
    </row>
    <row r="92" spans="1:7" s="3" customFormat="1" x14ac:dyDescent="0.25">
      <c r="A92" s="76">
        <v>3214</v>
      </c>
      <c r="B92" s="77" t="s">
        <v>197</v>
      </c>
      <c r="C92" s="78">
        <v>2628</v>
      </c>
      <c r="D92" s="79"/>
      <c r="E92" s="78">
        <v>0</v>
      </c>
      <c r="F92" s="74"/>
      <c r="G92" s="75"/>
    </row>
    <row r="93" spans="1:7" s="2" customFormat="1" x14ac:dyDescent="0.25">
      <c r="A93" s="72">
        <v>322</v>
      </c>
      <c r="B93" s="73" t="s">
        <v>82</v>
      </c>
      <c r="C93" s="74">
        <f>SUM(C94:C99)</f>
        <v>357052.69000000006</v>
      </c>
      <c r="D93" s="74">
        <f>SUM(D94:D99)</f>
        <v>578622</v>
      </c>
      <c r="E93" s="74">
        <f>SUM(E94:E99)</f>
        <v>407212.79</v>
      </c>
      <c r="F93" s="74">
        <f>E93/D93*100</f>
        <v>70.376306120403299</v>
      </c>
      <c r="G93" s="75">
        <f t="shared" si="5"/>
        <v>114.04837476508017</v>
      </c>
    </row>
    <row r="94" spans="1:7" s="3" customFormat="1" x14ac:dyDescent="0.25">
      <c r="A94" s="76">
        <v>3221</v>
      </c>
      <c r="B94" s="77" t="s">
        <v>83</v>
      </c>
      <c r="C94" s="78">
        <v>31754.44</v>
      </c>
      <c r="D94" s="79">
        <v>65800</v>
      </c>
      <c r="E94" s="78">
        <v>42692.15</v>
      </c>
      <c r="F94" s="74"/>
      <c r="G94" s="75"/>
    </row>
    <row r="95" spans="1:7" s="3" customFormat="1" x14ac:dyDescent="0.25">
      <c r="A95" s="76">
        <v>3222</v>
      </c>
      <c r="B95" s="77" t="s">
        <v>84</v>
      </c>
      <c r="C95" s="78">
        <v>0</v>
      </c>
      <c r="D95" s="79">
        <v>2000</v>
      </c>
      <c r="E95" s="78">
        <v>0</v>
      </c>
      <c r="F95" s="74"/>
      <c r="G95" s="75"/>
    </row>
    <row r="96" spans="1:7" s="3" customFormat="1" x14ac:dyDescent="0.25">
      <c r="A96" s="76">
        <v>3223</v>
      </c>
      <c r="B96" s="77" t="s">
        <v>85</v>
      </c>
      <c r="C96" s="78">
        <v>309477.65000000002</v>
      </c>
      <c r="D96" s="79">
        <v>472822</v>
      </c>
      <c r="E96" s="78">
        <v>344602.04</v>
      </c>
      <c r="F96" s="74"/>
      <c r="G96" s="75"/>
    </row>
    <row r="97" spans="1:7" s="3" customFormat="1" x14ac:dyDescent="0.25">
      <c r="A97" s="76">
        <v>3224</v>
      </c>
      <c r="B97" s="77" t="s">
        <v>86</v>
      </c>
      <c r="C97" s="78">
        <v>2435.02</v>
      </c>
      <c r="D97" s="79">
        <v>19000</v>
      </c>
      <c r="E97" s="78">
        <v>19738.599999999999</v>
      </c>
      <c r="F97" s="74"/>
      <c r="G97" s="75"/>
    </row>
    <row r="98" spans="1:7" s="3" customFormat="1" x14ac:dyDescent="0.25">
      <c r="A98" s="76">
        <v>3225</v>
      </c>
      <c r="B98" s="77" t="s">
        <v>87</v>
      </c>
      <c r="C98" s="78">
        <v>2045.96</v>
      </c>
      <c r="D98" s="79">
        <v>12000</v>
      </c>
      <c r="E98" s="78">
        <v>180</v>
      </c>
      <c r="F98" s="74"/>
      <c r="G98" s="75"/>
    </row>
    <row r="99" spans="1:7" s="3" customFormat="1" x14ac:dyDescent="0.25">
      <c r="A99" s="76">
        <v>3227</v>
      </c>
      <c r="B99" s="77" t="s">
        <v>88</v>
      </c>
      <c r="C99" s="78">
        <v>11339.62</v>
      </c>
      <c r="D99" s="79">
        <v>7000</v>
      </c>
      <c r="E99" s="78">
        <v>0</v>
      </c>
      <c r="F99" s="74"/>
      <c r="G99" s="75"/>
    </row>
    <row r="100" spans="1:7" s="2" customFormat="1" x14ac:dyDescent="0.25">
      <c r="A100" s="72">
        <v>323</v>
      </c>
      <c r="B100" s="73" t="s">
        <v>89</v>
      </c>
      <c r="C100" s="74">
        <f>SUM(C101:C109)</f>
        <v>619992.24000000011</v>
      </c>
      <c r="D100" s="74">
        <f>SUM(D101:D109)</f>
        <v>1882110</v>
      </c>
      <c r="E100" s="74">
        <f>SUM(E101:E109)</f>
        <v>841692.11</v>
      </c>
      <c r="F100" s="74">
        <f>E100/D100*100</f>
        <v>44.720665104590061</v>
      </c>
      <c r="G100" s="75">
        <f t="shared" si="5"/>
        <v>135.75849110627576</v>
      </c>
    </row>
    <row r="101" spans="1:7" s="3" customFormat="1" x14ac:dyDescent="0.25">
      <c r="A101" s="76">
        <v>3231</v>
      </c>
      <c r="B101" s="77" t="s">
        <v>90</v>
      </c>
      <c r="C101" s="78">
        <v>46819.13</v>
      </c>
      <c r="D101" s="79">
        <v>92500</v>
      </c>
      <c r="E101" s="78">
        <v>40023.120000000003</v>
      </c>
      <c r="F101" s="74"/>
      <c r="G101" s="75"/>
    </row>
    <row r="102" spans="1:7" s="3" customFormat="1" x14ac:dyDescent="0.25">
      <c r="A102" s="76">
        <v>3232</v>
      </c>
      <c r="B102" s="77" t="s">
        <v>91</v>
      </c>
      <c r="C102" s="78">
        <v>374783.56</v>
      </c>
      <c r="D102" s="79">
        <v>1202000</v>
      </c>
      <c r="E102" s="78">
        <v>611882.51</v>
      </c>
      <c r="F102" s="74"/>
      <c r="G102" s="75"/>
    </row>
    <row r="103" spans="1:7" s="3" customFormat="1" x14ac:dyDescent="0.25">
      <c r="A103" s="76">
        <v>3233</v>
      </c>
      <c r="B103" s="77" t="s">
        <v>92</v>
      </c>
      <c r="C103" s="78">
        <v>10488.55</v>
      </c>
      <c r="D103" s="79">
        <v>48800</v>
      </c>
      <c r="E103" s="78">
        <v>21113.75</v>
      </c>
      <c r="F103" s="74"/>
      <c r="G103" s="75"/>
    </row>
    <row r="104" spans="1:7" s="3" customFormat="1" x14ac:dyDescent="0.25">
      <c r="A104" s="76">
        <v>3234</v>
      </c>
      <c r="B104" s="77" t="s">
        <v>93</v>
      </c>
      <c r="C104" s="78">
        <v>28538.71</v>
      </c>
      <c r="D104" s="79">
        <v>48000</v>
      </c>
      <c r="E104" s="78">
        <v>28628.82</v>
      </c>
      <c r="F104" s="74"/>
      <c r="G104" s="75"/>
    </row>
    <row r="105" spans="1:7" s="3" customFormat="1" x14ac:dyDescent="0.25">
      <c r="A105" s="76">
        <v>3235</v>
      </c>
      <c r="B105" s="77" t="s">
        <v>94</v>
      </c>
      <c r="C105" s="78">
        <v>9446.5</v>
      </c>
      <c r="D105" s="79">
        <v>20000</v>
      </c>
      <c r="E105" s="78">
        <v>6861.35</v>
      </c>
      <c r="F105" s="74"/>
      <c r="G105" s="75"/>
    </row>
    <row r="106" spans="1:7" s="3" customFormat="1" x14ac:dyDescent="0.25">
      <c r="A106" s="76">
        <v>3236</v>
      </c>
      <c r="B106" s="77" t="s">
        <v>95</v>
      </c>
      <c r="C106" s="78">
        <v>13795.27</v>
      </c>
      <c r="D106" s="79">
        <v>34580</v>
      </c>
      <c r="E106" s="78">
        <v>16868.75</v>
      </c>
      <c r="F106" s="74"/>
      <c r="G106" s="75"/>
    </row>
    <row r="107" spans="1:7" s="3" customFormat="1" x14ac:dyDescent="0.25">
      <c r="A107" s="76">
        <v>3237</v>
      </c>
      <c r="B107" s="77" t="s">
        <v>96</v>
      </c>
      <c r="C107" s="78">
        <v>8401.17</v>
      </c>
      <c r="D107" s="79">
        <v>178000</v>
      </c>
      <c r="E107" s="78">
        <v>33218.25</v>
      </c>
      <c r="F107" s="74"/>
      <c r="G107" s="75"/>
    </row>
    <row r="108" spans="1:7" s="3" customFormat="1" x14ac:dyDescent="0.25">
      <c r="A108" s="76">
        <v>3238</v>
      </c>
      <c r="B108" s="77" t="s">
        <v>97</v>
      </c>
      <c r="C108" s="78">
        <v>49789.43</v>
      </c>
      <c r="D108" s="79">
        <v>99730</v>
      </c>
      <c r="E108" s="78">
        <v>45965.38</v>
      </c>
      <c r="F108" s="74"/>
      <c r="G108" s="75"/>
    </row>
    <row r="109" spans="1:7" s="3" customFormat="1" x14ac:dyDescent="0.25">
      <c r="A109" s="76">
        <v>3239</v>
      </c>
      <c r="B109" s="77" t="s">
        <v>98</v>
      </c>
      <c r="C109" s="78">
        <v>77929.919999999998</v>
      </c>
      <c r="D109" s="79">
        <v>158500</v>
      </c>
      <c r="E109" s="78">
        <v>37130.18</v>
      </c>
      <c r="F109" s="74"/>
      <c r="G109" s="75"/>
    </row>
    <row r="110" spans="1:7" s="2" customFormat="1" x14ac:dyDescent="0.25">
      <c r="A110" s="72">
        <v>324</v>
      </c>
      <c r="B110" s="73" t="s">
        <v>99</v>
      </c>
      <c r="C110" s="74">
        <f>SUM(C111)</f>
        <v>0</v>
      </c>
      <c r="D110" s="74">
        <f>SUM(D111)</f>
        <v>0</v>
      </c>
      <c r="E110" s="74">
        <f>SUM(E111)</f>
        <v>3028.8</v>
      </c>
      <c r="F110" s="74">
        <v>0</v>
      </c>
      <c r="G110" s="75">
        <v>0</v>
      </c>
    </row>
    <row r="111" spans="1:7" s="3" customFormat="1" x14ac:dyDescent="0.25">
      <c r="A111" s="76">
        <v>3241</v>
      </c>
      <c r="B111" s="77" t="s">
        <v>99</v>
      </c>
      <c r="C111" s="78">
        <v>0</v>
      </c>
      <c r="D111" s="79">
        <v>0</v>
      </c>
      <c r="E111" s="78">
        <v>3028.8</v>
      </c>
      <c r="F111" s="74"/>
      <c r="G111" s="75"/>
    </row>
    <row r="112" spans="1:7" s="2" customFormat="1" x14ac:dyDescent="0.25">
      <c r="A112" s="72">
        <v>329</v>
      </c>
      <c r="B112" s="73" t="s">
        <v>100</v>
      </c>
      <c r="C112" s="74">
        <f>SUM(C113:C117)</f>
        <v>190481.55999999997</v>
      </c>
      <c r="D112" s="74">
        <f>SUM(D113:D117)</f>
        <v>590400</v>
      </c>
      <c r="E112" s="74">
        <f>SUM(E113:E117)</f>
        <v>406266.3</v>
      </c>
      <c r="F112" s="74">
        <f>E112/D112*100</f>
        <v>68.81204268292683</v>
      </c>
      <c r="G112" s="75">
        <f t="shared" si="5"/>
        <v>213.28379502981812</v>
      </c>
    </row>
    <row r="113" spans="1:7" s="3" customFormat="1" x14ac:dyDescent="0.25">
      <c r="A113" s="76">
        <v>3291</v>
      </c>
      <c r="B113" s="77" t="s">
        <v>179</v>
      </c>
      <c r="C113" s="78">
        <v>148711.60999999999</v>
      </c>
      <c r="D113" s="79">
        <v>415500</v>
      </c>
      <c r="E113" s="78">
        <v>189598.72</v>
      </c>
      <c r="F113" s="74"/>
      <c r="G113" s="75"/>
    </row>
    <row r="114" spans="1:7" s="3" customFormat="1" x14ac:dyDescent="0.25">
      <c r="A114" s="76">
        <v>3292</v>
      </c>
      <c r="B114" s="77" t="s">
        <v>102</v>
      </c>
      <c r="C114" s="78">
        <v>2613.59</v>
      </c>
      <c r="D114" s="79">
        <v>14000</v>
      </c>
      <c r="E114" s="78">
        <v>3942.71</v>
      </c>
      <c r="F114" s="74"/>
      <c r="G114" s="75"/>
    </row>
    <row r="115" spans="1:7" s="3" customFormat="1" x14ac:dyDescent="0.25">
      <c r="A115" s="76">
        <v>3293</v>
      </c>
      <c r="B115" s="77" t="s">
        <v>103</v>
      </c>
      <c r="C115" s="78">
        <v>11564.49</v>
      </c>
      <c r="D115" s="79">
        <v>33200</v>
      </c>
      <c r="E115" s="78">
        <v>15845.77</v>
      </c>
      <c r="F115" s="74"/>
      <c r="G115" s="75"/>
    </row>
    <row r="116" spans="1:7" s="3" customFormat="1" x14ac:dyDescent="0.25">
      <c r="A116" s="76">
        <v>3294</v>
      </c>
      <c r="B116" s="77" t="s">
        <v>104</v>
      </c>
      <c r="C116" s="78">
        <v>300</v>
      </c>
      <c r="D116" s="79">
        <v>5000</v>
      </c>
      <c r="E116" s="78">
        <v>240</v>
      </c>
      <c r="F116" s="74"/>
      <c r="G116" s="75"/>
    </row>
    <row r="117" spans="1:7" s="3" customFormat="1" x14ac:dyDescent="0.25">
      <c r="A117" s="76">
        <v>3299</v>
      </c>
      <c r="B117" s="77" t="s">
        <v>100</v>
      </c>
      <c r="C117" s="78">
        <v>27291.87</v>
      </c>
      <c r="D117" s="79">
        <v>122700</v>
      </c>
      <c r="E117" s="78">
        <v>196639.1</v>
      </c>
      <c r="F117" s="74"/>
      <c r="G117" s="75"/>
    </row>
    <row r="118" spans="1:7" s="2" customFormat="1" x14ac:dyDescent="0.25">
      <c r="A118" s="72">
        <v>34</v>
      </c>
      <c r="B118" s="73" t="s">
        <v>105</v>
      </c>
      <c r="C118" s="74">
        <f>SUM(C119)</f>
        <v>8480.1</v>
      </c>
      <c r="D118" s="74">
        <f>SUM(D119)</f>
        <v>12000</v>
      </c>
      <c r="E118" s="74">
        <f>SUM(E119)</f>
        <v>6387.68</v>
      </c>
      <c r="F118" s="74">
        <f>E118/D118*100</f>
        <v>53.230666666666671</v>
      </c>
      <c r="G118" s="75">
        <f t="shared" si="5"/>
        <v>75.325526821617672</v>
      </c>
    </row>
    <row r="119" spans="1:7" s="2" customFormat="1" x14ac:dyDescent="0.25">
      <c r="A119" s="72">
        <v>343</v>
      </c>
      <c r="B119" s="73" t="s">
        <v>106</v>
      </c>
      <c r="C119" s="74">
        <f>SUM(C120:C122)</f>
        <v>8480.1</v>
      </c>
      <c r="D119" s="74">
        <f>SUM(D120:D122)</f>
        <v>12000</v>
      </c>
      <c r="E119" s="74">
        <f>SUM(E120:E122)</f>
        <v>6387.68</v>
      </c>
      <c r="F119" s="74">
        <f>E119/D119*100</f>
        <v>53.230666666666671</v>
      </c>
      <c r="G119" s="75">
        <f t="shared" si="5"/>
        <v>75.325526821617672</v>
      </c>
    </row>
    <row r="120" spans="1:7" s="3" customFormat="1" x14ac:dyDescent="0.25">
      <c r="A120" s="76">
        <v>3431</v>
      </c>
      <c r="B120" s="77" t="s">
        <v>107</v>
      </c>
      <c r="C120" s="78">
        <v>5020.25</v>
      </c>
      <c r="D120" s="79">
        <v>9500</v>
      </c>
      <c r="E120" s="78">
        <v>5650.17</v>
      </c>
      <c r="F120" s="74"/>
      <c r="G120" s="75"/>
    </row>
    <row r="121" spans="1:7" s="3" customFormat="1" x14ac:dyDescent="0.25">
      <c r="A121" s="76">
        <v>3433</v>
      </c>
      <c r="B121" s="77" t="s">
        <v>108</v>
      </c>
      <c r="C121" s="78">
        <v>2796.05</v>
      </c>
      <c r="D121" s="79">
        <v>1000</v>
      </c>
      <c r="E121" s="78">
        <v>0</v>
      </c>
      <c r="F121" s="74"/>
      <c r="G121" s="75"/>
    </row>
    <row r="122" spans="1:7" s="3" customFormat="1" x14ac:dyDescent="0.25">
      <c r="A122" s="76">
        <v>3434</v>
      </c>
      <c r="B122" s="77" t="s">
        <v>109</v>
      </c>
      <c r="C122" s="78">
        <v>663.8</v>
      </c>
      <c r="D122" s="79">
        <v>1500</v>
      </c>
      <c r="E122" s="78">
        <v>737.51</v>
      </c>
      <c r="F122" s="74"/>
      <c r="G122" s="75"/>
    </row>
    <row r="123" spans="1:7" s="2" customFormat="1" x14ac:dyDescent="0.25">
      <c r="A123" s="72">
        <v>35</v>
      </c>
      <c r="B123" s="73" t="s">
        <v>110</v>
      </c>
      <c r="C123" s="74">
        <f t="shared" ref="C123:E124" si="6">SUM(C124)</f>
        <v>5471.08</v>
      </c>
      <c r="D123" s="74">
        <f t="shared" si="6"/>
        <v>170000</v>
      </c>
      <c r="E123" s="74">
        <f t="shared" si="6"/>
        <v>27459.14</v>
      </c>
      <c r="F123" s="74">
        <f>E123/D123*100</f>
        <v>16.152435294117648</v>
      </c>
      <c r="G123" s="75">
        <f t="shared" si="5"/>
        <v>501.89615213084073</v>
      </c>
    </row>
    <row r="124" spans="1:7" s="2" customFormat="1" ht="30" x14ac:dyDescent="0.25">
      <c r="A124" s="72">
        <v>352</v>
      </c>
      <c r="B124" s="73" t="s">
        <v>111</v>
      </c>
      <c r="C124" s="74">
        <f t="shared" si="6"/>
        <v>5471.08</v>
      </c>
      <c r="D124" s="74">
        <f t="shared" si="6"/>
        <v>170000</v>
      </c>
      <c r="E124" s="74">
        <f t="shared" si="6"/>
        <v>27459.14</v>
      </c>
      <c r="F124" s="74">
        <f>E124/D124*100</f>
        <v>16.152435294117648</v>
      </c>
      <c r="G124" s="75">
        <f t="shared" si="5"/>
        <v>501.89615213084073</v>
      </c>
    </row>
    <row r="125" spans="1:7" s="3" customFormat="1" x14ac:dyDescent="0.25">
      <c r="A125" s="76">
        <v>3523</v>
      </c>
      <c r="B125" s="77" t="s">
        <v>112</v>
      </c>
      <c r="C125" s="78">
        <v>5471.08</v>
      </c>
      <c r="D125" s="79">
        <v>170000</v>
      </c>
      <c r="E125" s="78">
        <v>27459.14</v>
      </c>
      <c r="F125" s="74"/>
      <c r="G125" s="75"/>
    </row>
    <row r="126" spans="1:7" s="2" customFormat="1" x14ac:dyDescent="0.25">
      <c r="A126" s="72">
        <v>36</v>
      </c>
      <c r="B126" s="73" t="s">
        <v>113</v>
      </c>
      <c r="C126" s="74">
        <f t="shared" ref="C126:E127" si="7">SUM(C127)</f>
        <v>22624</v>
      </c>
      <c r="D126" s="74">
        <f t="shared" si="7"/>
        <v>57000</v>
      </c>
      <c r="E126" s="74">
        <f t="shared" si="7"/>
        <v>35555</v>
      </c>
      <c r="F126" s="74">
        <f>E126/D126*100</f>
        <v>62.377192982456144</v>
      </c>
      <c r="G126" s="75">
        <f t="shared" si="5"/>
        <v>157.15611739745404</v>
      </c>
    </row>
    <row r="127" spans="1:7" s="2" customFormat="1" x14ac:dyDescent="0.25">
      <c r="A127" s="72">
        <v>363</v>
      </c>
      <c r="B127" s="73" t="s">
        <v>114</v>
      </c>
      <c r="C127" s="74">
        <f t="shared" si="7"/>
        <v>22624</v>
      </c>
      <c r="D127" s="74">
        <f t="shared" si="7"/>
        <v>57000</v>
      </c>
      <c r="E127" s="74">
        <f t="shared" si="7"/>
        <v>35555</v>
      </c>
      <c r="F127" s="74">
        <f>E127/D127*100</f>
        <v>62.377192982456144</v>
      </c>
      <c r="G127" s="75">
        <f t="shared" si="5"/>
        <v>157.15611739745404</v>
      </c>
    </row>
    <row r="128" spans="1:7" s="3" customFormat="1" x14ac:dyDescent="0.25">
      <c r="A128" s="76">
        <v>3631</v>
      </c>
      <c r="B128" s="77" t="s">
        <v>115</v>
      </c>
      <c r="C128" s="78">
        <v>22624</v>
      </c>
      <c r="D128" s="79">
        <v>57000</v>
      </c>
      <c r="E128" s="78">
        <v>35555</v>
      </c>
      <c r="F128" s="74"/>
      <c r="G128" s="75"/>
    </row>
    <row r="129" spans="1:7" s="2" customFormat="1" ht="18" customHeight="1" x14ac:dyDescent="0.25">
      <c r="A129" s="72">
        <v>37</v>
      </c>
      <c r="B129" s="73" t="s">
        <v>116</v>
      </c>
      <c r="C129" s="74">
        <f t="shared" ref="C129:E130" si="8">SUM(C130)</f>
        <v>90489.3</v>
      </c>
      <c r="D129" s="74">
        <f t="shared" si="8"/>
        <v>427700</v>
      </c>
      <c r="E129" s="74">
        <f t="shared" si="8"/>
        <v>109402.93</v>
      </c>
      <c r="F129" s="74">
        <f>E129/D129*100</f>
        <v>25.579361702127656</v>
      </c>
      <c r="G129" s="75">
        <f t="shared" si="5"/>
        <v>120.90150990227573</v>
      </c>
    </row>
    <row r="130" spans="1:7" s="2" customFormat="1" x14ac:dyDescent="0.25">
      <c r="A130" s="72">
        <v>372</v>
      </c>
      <c r="B130" s="73" t="s">
        <v>117</v>
      </c>
      <c r="C130" s="74">
        <f t="shared" si="8"/>
        <v>90489.3</v>
      </c>
      <c r="D130" s="74">
        <f t="shared" si="8"/>
        <v>427700</v>
      </c>
      <c r="E130" s="74">
        <f t="shared" si="8"/>
        <v>109402.93</v>
      </c>
      <c r="F130" s="74">
        <f>E130/D130*100</f>
        <v>25.579361702127656</v>
      </c>
      <c r="G130" s="75">
        <f t="shared" si="5"/>
        <v>120.90150990227573</v>
      </c>
    </row>
    <row r="131" spans="1:7" s="3" customFormat="1" x14ac:dyDescent="0.25">
      <c r="A131" s="76">
        <v>3721</v>
      </c>
      <c r="B131" s="77" t="s">
        <v>118</v>
      </c>
      <c r="C131" s="78">
        <v>90489.3</v>
      </c>
      <c r="D131" s="79">
        <v>427700</v>
      </c>
      <c r="E131" s="78">
        <v>109402.93</v>
      </c>
      <c r="F131" s="74"/>
      <c r="G131" s="75"/>
    </row>
    <row r="132" spans="1:7" s="2" customFormat="1" x14ac:dyDescent="0.25">
      <c r="A132" s="72">
        <v>38</v>
      </c>
      <c r="B132" s="73" t="s">
        <v>119</v>
      </c>
      <c r="C132" s="74">
        <f>SUM(C133,C135,C137,C139)</f>
        <v>704636.54</v>
      </c>
      <c r="D132" s="74">
        <f>SUM(D133,D135,D137,D139)</f>
        <v>1110145</v>
      </c>
      <c r="E132" s="74">
        <f>SUM(E133,E135,E137,E139)</f>
        <v>681322.13</v>
      </c>
      <c r="F132" s="74">
        <f>E132/D132*100</f>
        <v>61.372354962640017</v>
      </c>
      <c r="G132" s="75">
        <f t="shared" si="5"/>
        <v>96.691285694607885</v>
      </c>
    </row>
    <row r="133" spans="1:7" s="2" customFormat="1" x14ac:dyDescent="0.25">
      <c r="A133" s="72">
        <v>381</v>
      </c>
      <c r="B133" s="73" t="s">
        <v>120</v>
      </c>
      <c r="C133" s="74">
        <f>SUM(C134)</f>
        <v>671280.54</v>
      </c>
      <c r="D133" s="74">
        <f>SUM(D134)</f>
        <v>1055145</v>
      </c>
      <c r="E133" s="74">
        <f>SUM(E134)</f>
        <v>661322.13</v>
      </c>
      <c r="F133" s="74">
        <f>E133/D133*100</f>
        <v>62.675947855508007</v>
      </c>
      <c r="G133" s="75">
        <f t="shared" si="5"/>
        <v>98.51650548368346</v>
      </c>
    </row>
    <row r="134" spans="1:7" s="3" customFormat="1" x14ac:dyDescent="0.25">
      <c r="A134" s="76">
        <v>3811</v>
      </c>
      <c r="B134" s="77" t="s">
        <v>121</v>
      </c>
      <c r="C134" s="78">
        <v>671280.54</v>
      </c>
      <c r="D134" s="79">
        <v>1055145</v>
      </c>
      <c r="E134" s="78">
        <v>661322.13</v>
      </c>
      <c r="F134" s="74"/>
      <c r="G134" s="75"/>
    </row>
    <row r="135" spans="1:7" s="2" customFormat="1" x14ac:dyDescent="0.25">
      <c r="A135" s="72">
        <v>382</v>
      </c>
      <c r="B135" s="73" t="s">
        <v>122</v>
      </c>
      <c r="C135" s="74">
        <f>SUM(C136)</f>
        <v>33356</v>
      </c>
      <c r="D135" s="74">
        <f>SUM(D136)</f>
        <v>50000</v>
      </c>
      <c r="E135" s="74">
        <f>SUM(E136)</f>
        <v>20000</v>
      </c>
      <c r="F135" s="74">
        <f>E135/D135*100</f>
        <v>40</v>
      </c>
      <c r="G135" s="75">
        <f t="shared" si="5"/>
        <v>59.959227725146903</v>
      </c>
    </row>
    <row r="136" spans="1:7" s="3" customFormat="1" x14ac:dyDescent="0.25">
      <c r="A136" s="76">
        <v>3821</v>
      </c>
      <c r="B136" s="77" t="s">
        <v>123</v>
      </c>
      <c r="C136" s="78">
        <v>33356</v>
      </c>
      <c r="D136" s="79">
        <v>50000</v>
      </c>
      <c r="E136" s="78">
        <v>20000</v>
      </c>
      <c r="F136" s="74"/>
      <c r="G136" s="75"/>
    </row>
    <row r="137" spans="1:7" s="2" customFormat="1" x14ac:dyDescent="0.25">
      <c r="A137" s="72">
        <v>383</v>
      </c>
      <c r="B137" s="73" t="s">
        <v>124</v>
      </c>
      <c r="C137" s="74">
        <f>SUM(C138)</f>
        <v>0</v>
      </c>
      <c r="D137" s="74">
        <f>SUM(D138)</f>
        <v>5000</v>
      </c>
      <c r="E137" s="74">
        <f>SUM(E138)</f>
        <v>0</v>
      </c>
      <c r="F137" s="74">
        <f>E137/D137*100</f>
        <v>0</v>
      </c>
      <c r="G137" s="75">
        <v>0</v>
      </c>
    </row>
    <row r="138" spans="1:7" s="3" customFormat="1" x14ac:dyDescent="0.25">
      <c r="A138" s="76">
        <v>3831</v>
      </c>
      <c r="B138" s="77" t="s">
        <v>125</v>
      </c>
      <c r="C138" s="78">
        <v>0</v>
      </c>
      <c r="D138" s="79">
        <v>5000</v>
      </c>
      <c r="E138" s="78">
        <v>0</v>
      </c>
      <c r="F138" s="74"/>
      <c r="G138" s="75"/>
    </row>
    <row r="139" spans="1:7" s="2" customFormat="1" x14ac:dyDescent="0.25">
      <c r="A139" s="72">
        <v>385</v>
      </c>
      <c r="B139" s="73" t="s">
        <v>126</v>
      </c>
      <c r="C139" s="74">
        <f>SUM(C140)</f>
        <v>0</v>
      </c>
      <c r="D139" s="74">
        <f>SUM(D140)</f>
        <v>0</v>
      </c>
      <c r="E139" s="74">
        <f>SUM(E140)</f>
        <v>0</v>
      </c>
      <c r="F139" s="74">
        <v>0</v>
      </c>
      <c r="G139" s="75">
        <v>0</v>
      </c>
    </row>
    <row r="140" spans="1:7" s="3" customFormat="1" x14ac:dyDescent="0.25">
      <c r="A140" s="76">
        <v>3851</v>
      </c>
      <c r="B140" s="77" t="s">
        <v>127</v>
      </c>
      <c r="C140" s="78">
        <v>0</v>
      </c>
      <c r="D140" s="79">
        <v>0</v>
      </c>
      <c r="E140" s="78">
        <v>0</v>
      </c>
      <c r="F140" s="74"/>
      <c r="G140" s="75"/>
    </row>
    <row r="141" spans="1:7" x14ac:dyDescent="0.25">
      <c r="A141" s="68">
        <v>4</v>
      </c>
      <c r="B141" s="69" t="s">
        <v>128</v>
      </c>
      <c r="C141" s="70">
        <f>SUM(C142,C145)</f>
        <v>70282.84</v>
      </c>
      <c r="D141" s="70">
        <f>SUM(D142,D145)</f>
        <v>3789000</v>
      </c>
      <c r="E141" s="70">
        <f>SUM(E142,E145)</f>
        <v>1275418.3</v>
      </c>
      <c r="F141" s="70">
        <f>E141/D141*100</f>
        <v>33.661079440485622</v>
      </c>
      <c r="G141" s="71">
        <f>E141/C141*100</f>
        <v>1814.6937431668955</v>
      </c>
    </row>
    <row r="142" spans="1:7" s="2" customFormat="1" x14ac:dyDescent="0.25">
      <c r="A142" s="72">
        <v>41</v>
      </c>
      <c r="B142" s="73" t="s">
        <v>129</v>
      </c>
      <c r="C142" s="74">
        <f t="shared" ref="C142:E143" si="9">SUM(C143)</f>
        <v>16225</v>
      </c>
      <c r="D142" s="74">
        <f t="shared" si="9"/>
        <v>810000</v>
      </c>
      <c r="E142" s="74">
        <f t="shared" si="9"/>
        <v>462125</v>
      </c>
      <c r="F142" s="74">
        <f>E142/D142*100</f>
        <v>57.052469135802461</v>
      </c>
      <c r="G142" s="75">
        <f>E142/C142*100</f>
        <v>2848.2280431432973</v>
      </c>
    </row>
    <row r="143" spans="1:7" s="2" customFormat="1" x14ac:dyDescent="0.25">
      <c r="A143" s="72">
        <v>412</v>
      </c>
      <c r="B143" s="73" t="s">
        <v>130</v>
      </c>
      <c r="C143" s="74">
        <f t="shared" si="9"/>
        <v>16225</v>
      </c>
      <c r="D143" s="74">
        <f t="shared" si="9"/>
        <v>810000</v>
      </c>
      <c r="E143" s="74">
        <f t="shared" si="9"/>
        <v>462125</v>
      </c>
      <c r="F143" s="74">
        <f>E143/D143*100</f>
        <v>57.052469135802461</v>
      </c>
      <c r="G143" s="75">
        <f t="shared" ref="G143:G150" si="10">E143/C143*100</f>
        <v>2848.2280431432973</v>
      </c>
    </row>
    <row r="144" spans="1:7" s="3" customFormat="1" x14ac:dyDescent="0.25">
      <c r="A144" s="76">
        <v>4126</v>
      </c>
      <c r="B144" s="77" t="s">
        <v>131</v>
      </c>
      <c r="C144" s="78">
        <v>16225</v>
      </c>
      <c r="D144" s="79">
        <v>810000</v>
      </c>
      <c r="E144" s="78">
        <v>462125</v>
      </c>
      <c r="F144" s="74"/>
      <c r="G144" s="75"/>
    </row>
    <row r="145" spans="1:7" s="2" customFormat="1" x14ac:dyDescent="0.25">
      <c r="A145" s="72">
        <v>42</v>
      </c>
      <c r="B145" s="73" t="s">
        <v>132</v>
      </c>
      <c r="C145" s="74">
        <f>SUM(C146,C150,C154)</f>
        <v>54057.84</v>
      </c>
      <c r="D145" s="74">
        <f>SUM(D146,D150,D154)</f>
        <v>2979000</v>
      </c>
      <c r="E145" s="74">
        <f>SUM(E146,E150,E154)</f>
        <v>813293.3</v>
      </c>
      <c r="F145" s="74">
        <f>E145/D145*100</f>
        <v>27.300882846592817</v>
      </c>
      <c r="G145" s="75">
        <f t="shared" si="10"/>
        <v>1504.487230714361</v>
      </c>
    </row>
    <row r="146" spans="1:7" s="2" customFormat="1" x14ac:dyDescent="0.25">
      <c r="A146" s="72">
        <v>421</v>
      </c>
      <c r="B146" s="73" t="s">
        <v>133</v>
      </c>
      <c r="C146" s="74">
        <f>SUM(C147:C149)</f>
        <v>39492.839999999997</v>
      </c>
      <c r="D146" s="74">
        <f>SUM(D147:D149)</f>
        <v>2834000</v>
      </c>
      <c r="E146" s="74">
        <f>SUM(E147:E149)</f>
        <v>741790.8</v>
      </c>
      <c r="F146" s="74">
        <f>E146/D146*100</f>
        <v>26.174693013408611</v>
      </c>
      <c r="G146" s="75">
        <f t="shared" si="10"/>
        <v>1878.2918625249542</v>
      </c>
    </row>
    <row r="147" spans="1:7" s="3" customFormat="1" x14ac:dyDescent="0.25">
      <c r="A147" s="76">
        <v>4212</v>
      </c>
      <c r="B147" s="77" t="s">
        <v>134</v>
      </c>
      <c r="C147" s="78">
        <v>0</v>
      </c>
      <c r="D147" s="79">
        <v>0</v>
      </c>
      <c r="E147" s="78">
        <v>309474.42</v>
      </c>
      <c r="F147" s="74"/>
      <c r="G147" s="75"/>
    </row>
    <row r="148" spans="1:7" s="3" customFormat="1" x14ac:dyDescent="0.25">
      <c r="A148" s="76">
        <v>4213</v>
      </c>
      <c r="B148" s="77" t="s">
        <v>135</v>
      </c>
      <c r="C148" s="78">
        <v>0</v>
      </c>
      <c r="D148" s="79">
        <v>650000</v>
      </c>
      <c r="E148" s="78">
        <v>172961.38</v>
      </c>
      <c r="F148" s="74"/>
      <c r="G148" s="75"/>
    </row>
    <row r="149" spans="1:7" s="3" customFormat="1" x14ac:dyDescent="0.25">
      <c r="A149" s="76">
        <v>4214</v>
      </c>
      <c r="B149" s="77" t="s">
        <v>136</v>
      </c>
      <c r="C149" s="78">
        <v>39492.839999999997</v>
      </c>
      <c r="D149" s="79">
        <v>2184000</v>
      </c>
      <c r="E149" s="78">
        <v>259355</v>
      </c>
      <c r="F149" s="74"/>
      <c r="G149" s="75"/>
    </row>
    <row r="150" spans="1:7" s="2" customFormat="1" x14ac:dyDescent="0.25">
      <c r="A150" s="72">
        <v>422</v>
      </c>
      <c r="B150" s="73" t="s">
        <v>137</v>
      </c>
      <c r="C150" s="74">
        <f>SUM(C151:C153)</f>
        <v>14565</v>
      </c>
      <c r="D150" s="74">
        <f>SUM(D151:D153)</f>
        <v>135000</v>
      </c>
      <c r="E150" s="74">
        <f>SUM(E151:E153)</f>
        <v>66502.5</v>
      </c>
      <c r="F150" s="74">
        <f>E150/D150*100</f>
        <v>49.261111111111113</v>
      </c>
      <c r="G150" s="75">
        <f t="shared" si="10"/>
        <v>456.59114315139038</v>
      </c>
    </row>
    <row r="151" spans="1:7" s="3" customFormat="1" x14ac:dyDescent="0.25">
      <c r="A151" s="76">
        <v>4221</v>
      </c>
      <c r="B151" s="77" t="s">
        <v>138</v>
      </c>
      <c r="C151" s="78">
        <v>4445</v>
      </c>
      <c r="D151" s="79">
        <v>65000</v>
      </c>
      <c r="E151" s="78">
        <v>66502.5</v>
      </c>
      <c r="F151" s="74"/>
      <c r="G151" s="75"/>
    </row>
    <row r="152" spans="1:7" s="3" customFormat="1" x14ac:dyDescent="0.25">
      <c r="A152" s="76">
        <v>4223</v>
      </c>
      <c r="B152" s="77" t="s">
        <v>139</v>
      </c>
      <c r="C152" s="78">
        <v>0</v>
      </c>
      <c r="D152" s="79">
        <v>20000</v>
      </c>
      <c r="E152" s="78">
        <v>0</v>
      </c>
      <c r="F152" s="74"/>
      <c r="G152" s="75"/>
    </row>
    <row r="153" spans="1:7" s="3" customFormat="1" x14ac:dyDescent="0.25">
      <c r="A153" s="76">
        <v>4227</v>
      </c>
      <c r="B153" s="77" t="s">
        <v>140</v>
      </c>
      <c r="C153" s="78">
        <v>10120</v>
      </c>
      <c r="D153" s="79">
        <v>50000</v>
      </c>
      <c r="E153" s="78">
        <v>0</v>
      </c>
      <c r="F153" s="74"/>
      <c r="G153" s="75"/>
    </row>
    <row r="154" spans="1:7" s="2" customFormat="1" x14ac:dyDescent="0.25">
      <c r="A154" s="72">
        <v>424</v>
      </c>
      <c r="B154" s="73" t="s">
        <v>141</v>
      </c>
      <c r="C154" s="74">
        <f>SUM(C155)</f>
        <v>0</v>
      </c>
      <c r="D154" s="74">
        <f>SUM(D155)</f>
        <v>10000</v>
      </c>
      <c r="E154" s="74">
        <f>SUM(E155)</f>
        <v>5000</v>
      </c>
      <c r="F154" s="74">
        <f>E154/D154*100</f>
        <v>50</v>
      </c>
      <c r="G154" s="75">
        <v>0</v>
      </c>
    </row>
    <row r="155" spans="1:7" s="3" customFormat="1" x14ac:dyDescent="0.25">
      <c r="A155" s="76">
        <v>4241</v>
      </c>
      <c r="B155" s="77" t="s">
        <v>142</v>
      </c>
      <c r="C155" s="78">
        <v>0</v>
      </c>
      <c r="D155" s="79">
        <v>10000</v>
      </c>
      <c r="E155" s="78">
        <v>5000</v>
      </c>
      <c r="F155" s="78"/>
      <c r="G155" s="80"/>
    </row>
    <row r="156" spans="1:7" x14ac:dyDescent="0.25">
      <c r="A156" s="57" t="s">
        <v>14</v>
      </c>
      <c r="B156" s="58"/>
      <c r="C156" s="58"/>
      <c r="D156" s="58"/>
      <c r="E156" s="58"/>
      <c r="F156" s="58"/>
      <c r="G156" s="81"/>
    </row>
    <row r="157" spans="1:7" x14ac:dyDescent="0.25">
      <c r="A157" s="57" t="s">
        <v>15</v>
      </c>
      <c r="B157" s="58" t="s">
        <v>16</v>
      </c>
      <c r="C157" s="58" t="s">
        <v>4</v>
      </c>
      <c r="D157" s="58" t="s">
        <v>3</v>
      </c>
      <c r="E157" s="58" t="s">
        <v>4</v>
      </c>
      <c r="F157" s="58" t="s">
        <v>5</v>
      </c>
      <c r="G157" s="81" t="s">
        <v>5</v>
      </c>
    </row>
    <row r="158" spans="1:7" x14ac:dyDescent="0.25">
      <c r="A158" s="82" t="s">
        <v>11</v>
      </c>
      <c r="B158" s="83"/>
      <c r="C158" s="83"/>
      <c r="D158" s="83"/>
      <c r="E158" s="83"/>
      <c r="F158" s="83"/>
      <c r="G158" s="84"/>
    </row>
    <row r="181" spans="9:9" x14ac:dyDescent="0.25">
      <c r="I181" s="4"/>
    </row>
  </sheetData>
  <mergeCells count="1">
    <mergeCell ref="A3:F3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topLeftCell="A7" zoomScaleNormal="100" workbookViewId="0">
      <selection activeCell="B26" sqref="B26"/>
    </sheetView>
  </sheetViews>
  <sheetFormatPr defaultRowHeight="15" x14ac:dyDescent="0.25"/>
  <cols>
    <col min="1" max="1" width="7.5703125" customWidth="1"/>
    <col min="2" max="2" width="61.7109375" customWidth="1"/>
    <col min="3" max="3" width="16.28515625" customWidth="1"/>
    <col min="4" max="4" width="15.42578125" customWidth="1"/>
    <col min="5" max="5" width="8.140625" customWidth="1"/>
  </cols>
  <sheetData>
    <row r="1" spans="1:5" ht="18.75" x14ac:dyDescent="0.3">
      <c r="A1" s="5" t="s">
        <v>0</v>
      </c>
      <c r="B1" s="6"/>
    </row>
    <row r="2" spans="1:5" ht="18.75" x14ac:dyDescent="0.3">
      <c r="A2" s="5" t="s">
        <v>1</v>
      </c>
      <c r="B2" s="6"/>
    </row>
    <row r="3" spans="1:5" ht="18.75" x14ac:dyDescent="0.3">
      <c r="A3" s="112"/>
      <c r="B3" s="113"/>
      <c r="C3" s="113"/>
      <c r="D3" s="113"/>
      <c r="E3" s="113"/>
    </row>
    <row r="4" spans="1:5" ht="18.75" x14ac:dyDescent="0.3">
      <c r="A4" s="112" t="s">
        <v>200</v>
      </c>
      <c r="B4" s="113"/>
      <c r="C4" s="113"/>
      <c r="D4" s="113"/>
      <c r="E4" s="113"/>
    </row>
    <row r="6" spans="1:5" x14ac:dyDescent="0.25">
      <c r="A6" s="54" t="s">
        <v>14</v>
      </c>
      <c r="B6" s="55"/>
      <c r="C6" s="55"/>
      <c r="D6" s="55"/>
      <c r="E6" s="56"/>
    </row>
    <row r="7" spans="1:5" x14ac:dyDescent="0.25">
      <c r="A7" s="57" t="s">
        <v>15</v>
      </c>
      <c r="B7" s="58" t="s">
        <v>143</v>
      </c>
      <c r="C7" s="59" t="s">
        <v>144</v>
      </c>
      <c r="D7" s="59" t="s">
        <v>145</v>
      </c>
      <c r="E7" s="60" t="s">
        <v>146</v>
      </c>
    </row>
    <row r="8" spans="1:5" x14ac:dyDescent="0.25">
      <c r="A8" s="85" t="s">
        <v>147</v>
      </c>
      <c r="B8" s="86"/>
      <c r="C8" s="87">
        <f>SUM(C9,C35,C141)</f>
        <v>10707680</v>
      </c>
      <c r="D8" s="87">
        <f>SUM(D9,D35,D141)</f>
        <v>4890533.5599999996</v>
      </c>
      <c r="E8" s="88">
        <f t="shared" ref="E8:E13" si="0">D8/C8*100</f>
        <v>45.673138905906782</v>
      </c>
    </row>
    <row r="9" spans="1:5" x14ac:dyDescent="0.25">
      <c r="A9" s="89" t="s">
        <v>148</v>
      </c>
      <c r="B9" s="90"/>
      <c r="C9" s="91">
        <f>SUM(C10,C30)</f>
        <v>1031440</v>
      </c>
      <c r="D9" s="91">
        <f>SUM(D10,D30)</f>
        <v>453727.64</v>
      </c>
      <c r="E9" s="92">
        <f t="shared" si="0"/>
        <v>43.989726983634533</v>
      </c>
    </row>
    <row r="10" spans="1:5" x14ac:dyDescent="0.25">
      <c r="A10" s="93" t="s">
        <v>149</v>
      </c>
      <c r="B10" s="94"/>
      <c r="C10" s="95">
        <f>SUM(C11,C24)</f>
        <v>986440</v>
      </c>
      <c r="D10" s="95">
        <f>SUM(D11,D24)</f>
        <v>441477.64</v>
      </c>
      <c r="E10" s="96">
        <f t="shared" si="0"/>
        <v>44.754636876039086</v>
      </c>
    </row>
    <row r="11" spans="1:5" x14ac:dyDescent="0.25">
      <c r="A11" s="61" t="s">
        <v>150</v>
      </c>
      <c r="B11" s="62"/>
      <c r="C11" s="65">
        <f>SUM(C12)</f>
        <v>498440</v>
      </c>
      <c r="D11" s="65">
        <f>SUM(D12)</f>
        <v>237778.91999999998</v>
      </c>
      <c r="E11" s="97">
        <f t="shared" si="0"/>
        <v>47.7046224219565</v>
      </c>
    </row>
    <row r="12" spans="1:5" x14ac:dyDescent="0.25">
      <c r="A12" s="98" t="s">
        <v>151</v>
      </c>
      <c r="B12" s="99"/>
      <c r="C12" s="100">
        <f>SUM(C13,C17,C20,C15)</f>
        <v>498440</v>
      </c>
      <c r="D12" s="100">
        <f>SUM(D13,D17,D20,D15)</f>
        <v>237778.91999999998</v>
      </c>
      <c r="E12" s="101">
        <f t="shared" si="0"/>
        <v>47.7046224219565</v>
      </c>
    </row>
    <row r="13" spans="1:5" s="2" customFormat="1" x14ac:dyDescent="0.25">
      <c r="A13" s="72">
        <v>311</v>
      </c>
      <c r="B13" s="73" t="s">
        <v>71</v>
      </c>
      <c r="C13" s="74">
        <v>385000</v>
      </c>
      <c r="D13" s="74">
        <f>SUM(D14)</f>
        <v>193451.34</v>
      </c>
      <c r="E13" s="102">
        <f t="shared" si="0"/>
        <v>50.247101298701303</v>
      </c>
    </row>
    <row r="14" spans="1:5" s="3" customFormat="1" x14ac:dyDescent="0.25">
      <c r="A14" s="76">
        <v>3111</v>
      </c>
      <c r="B14" s="77" t="s">
        <v>72</v>
      </c>
      <c r="C14" s="78"/>
      <c r="D14" s="78">
        <v>193451.34</v>
      </c>
      <c r="E14" s="102"/>
    </row>
    <row r="15" spans="1:5" s="2" customFormat="1" x14ac:dyDescent="0.25">
      <c r="A15" s="72">
        <v>312</v>
      </c>
      <c r="B15" s="73" t="s">
        <v>73</v>
      </c>
      <c r="C15" s="74">
        <v>11500</v>
      </c>
      <c r="D15" s="74">
        <f>SUM(D16)</f>
        <v>0</v>
      </c>
      <c r="E15" s="102">
        <f t="shared" ref="E15:E20" si="1">D15/C15*100</f>
        <v>0</v>
      </c>
    </row>
    <row r="16" spans="1:5" s="3" customFormat="1" x14ac:dyDescent="0.25">
      <c r="A16" s="76">
        <v>3121</v>
      </c>
      <c r="B16" s="77" t="s">
        <v>73</v>
      </c>
      <c r="C16" s="78"/>
      <c r="D16" s="78">
        <v>0</v>
      </c>
      <c r="E16" s="102"/>
    </row>
    <row r="17" spans="1:5" s="2" customFormat="1" x14ac:dyDescent="0.25">
      <c r="A17" s="72">
        <v>313</v>
      </c>
      <c r="B17" s="73" t="s">
        <v>74</v>
      </c>
      <c r="C17" s="74">
        <v>65940</v>
      </c>
      <c r="D17" s="74">
        <f>SUM(D18:D19)</f>
        <v>29404.579999999998</v>
      </c>
      <c r="E17" s="102">
        <f t="shared" si="1"/>
        <v>44.592932969366089</v>
      </c>
    </row>
    <row r="18" spans="1:5" s="3" customFormat="1" x14ac:dyDescent="0.25">
      <c r="A18" s="76">
        <v>3132</v>
      </c>
      <c r="B18" s="77" t="s">
        <v>75</v>
      </c>
      <c r="C18" s="78"/>
      <c r="D18" s="78">
        <v>26115.919999999998</v>
      </c>
      <c r="E18" s="102"/>
    </row>
    <row r="19" spans="1:5" s="3" customFormat="1" x14ac:dyDescent="0.25">
      <c r="A19" s="76">
        <v>3133</v>
      </c>
      <c r="B19" s="77" t="s">
        <v>76</v>
      </c>
      <c r="C19" s="78"/>
      <c r="D19" s="78">
        <v>3288.66</v>
      </c>
      <c r="E19" s="102"/>
    </row>
    <row r="20" spans="1:5" s="2" customFormat="1" x14ac:dyDescent="0.25">
      <c r="A20" s="72">
        <v>321</v>
      </c>
      <c r="B20" s="73" t="s">
        <v>78</v>
      </c>
      <c r="C20" s="74">
        <v>36000</v>
      </c>
      <c r="D20" s="74">
        <f>SUM(D21:D23)</f>
        <v>14923</v>
      </c>
      <c r="E20" s="102">
        <f t="shared" si="1"/>
        <v>41.452777777777776</v>
      </c>
    </row>
    <row r="21" spans="1:5" s="3" customFormat="1" x14ac:dyDescent="0.25">
      <c r="A21" s="76">
        <v>3211</v>
      </c>
      <c r="B21" s="77" t="s">
        <v>79</v>
      </c>
      <c r="C21" s="78"/>
      <c r="D21" s="78">
        <v>6351</v>
      </c>
      <c r="E21" s="103"/>
    </row>
    <row r="22" spans="1:5" s="3" customFormat="1" x14ac:dyDescent="0.25">
      <c r="A22" s="76">
        <v>3212</v>
      </c>
      <c r="B22" s="77" t="s">
        <v>80</v>
      </c>
      <c r="C22" s="78"/>
      <c r="D22" s="78">
        <v>8572</v>
      </c>
      <c r="E22" s="103"/>
    </row>
    <row r="23" spans="1:5" s="3" customFormat="1" x14ac:dyDescent="0.25">
      <c r="A23" s="76">
        <v>3213</v>
      </c>
      <c r="B23" s="77" t="s">
        <v>81</v>
      </c>
      <c r="C23" s="78"/>
      <c r="D23" s="78">
        <v>0</v>
      </c>
      <c r="E23" s="103"/>
    </row>
    <row r="24" spans="1:5" x14ac:dyDescent="0.25">
      <c r="A24" s="61" t="s">
        <v>152</v>
      </c>
      <c r="B24" s="62"/>
      <c r="C24" s="65">
        <f>SUM(C25)</f>
        <v>488000</v>
      </c>
      <c r="D24" s="65">
        <f>SUM(D25)</f>
        <v>203698.72</v>
      </c>
      <c r="E24" s="97">
        <f>D24/C24*100</f>
        <v>41.741540983606555</v>
      </c>
    </row>
    <row r="25" spans="1:5" x14ac:dyDescent="0.25">
      <c r="A25" s="98" t="s">
        <v>153</v>
      </c>
      <c r="B25" s="99"/>
      <c r="C25" s="100">
        <f>SUM(C26,C28)</f>
        <v>488000</v>
      </c>
      <c r="D25" s="100">
        <f>SUM(D26,D28)</f>
        <v>203698.72</v>
      </c>
      <c r="E25" s="101">
        <f>D25/C25*100</f>
        <v>41.741540983606555</v>
      </c>
    </row>
    <row r="26" spans="1:5" s="2" customFormat="1" x14ac:dyDescent="0.25">
      <c r="A26" s="72">
        <v>329</v>
      </c>
      <c r="B26" s="73" t="s">
        <v>100</v>
      </c>
      <c r="C26" s="74">
        <v>384000</v>
      </c>
      <c r="D26" s="74">
        <f>SUM(D27)</f>
        <v>189598.72</v>
      </c>
      <c r="E26" s="102">
        <f>D26/C26*100</f>
        <v>49.37466666666667</v>
      </c>
    </row>
    <row r="27" spans="1:5" s="3" customFormat="1" ht="14.25" customHeight="1" x14ac:dyDescent="0.25">
      <c r="A27" s="76">
        <v>3291</v>
      </c>
      <c r="B27" s="77" t="s">
        <v>101</v>
      </c>
      <c r="C27" s="78"/>
      <c r="D27" s="78">
        <v>189598.72</v>
      </c>
      <c r="E27" s="102"/>
    </row>
    <row r="28" spans="1:5" s="2" customFormat="1" x14ac:dyDescent="0.25">
      <c r="A28" s="72">
        <v>381</v>
      </c>
      <c r="B28" s="73" t="s">
        <v>120</v>
      </c>
      <c r="C28" s="74">
        <v>104000</v>
      </c>
      <c r="D28" s="74">
        <f>SUM(D29)</f>
        <v>14100</v>
      </c>
      <c r="E28" s="102">
        <f>D28/C28*100</f>
        <v>13.557692307692307</v>
      </c>
    </row>
    <row r="29" spans="1:5" s="3" customFormat="1" x14ac:dyDescent="0.25">
      <c r="A29" s="76">
        <v>3811</v>
      </c>
      <c r="B29" s="77" t="s">
        <v>121</v>
      </c>
      <c r="C29" s="78"/>
      <c r="D29" s="78">
        <v>14100</v>
      </c>
      <c r="E29" s="103"/>
    </row>
    <row r="30" spans="1:5" x14ac:dyDescent="0.25">
      <c r="A30" s="93" t="s">
        <v>154</v>
      </c>
      <c r="B30" s="94"/>
      <c r="C30" s="95">
        <f>SUM(C31)</f>
        <v>45000</v>
      </c>
      <c r="D30" s="95">
        <v>12250</v>
      </c>
      <c r="E30" s="96">
        <f>D30/C30*100</f>
        <v>27.222222222222221</v>
      </c>
    </row>
    <row r="31" spans="1:5" x14ac:dyDescent="0.25">
      <c r="A31" s="61" t="s">
        <v>155</v>
      </c>
      <c r="B31" s="62"/>
      <c r="C31" s="65">
        <f>SUM(C32)</f>
        <v>45000</v>
      </c>
      <c r="D31" s="65">
        <v>12250</v>
      </c>
      <c r="E31" s="97">
        <f>D31/C31*100</f>
        <v>27.222222222222221</v>
      </c>
    </row>
    <row r="32" spans="1:5" x14ac:dyDescent="0.25">
      <c r="A32" s="98" t="s">
        <v>156</v>
      </c>
      <c r="B32" s="99"/>
      <c r="C32" s="100">
        <f>SUM(C33)</f>
        <v>45000</v>
      </c>
      <c r="D32" s="100">
        <f>SUM(D33)</f>
        <v>12250</v>
      </c>
      <c r="E32" s="101">
        <f>D32/C32*100</f>
        <v>27.222222222222221</v>
      </c>
    </row>
    <row r="33" spans="1:5" s="2" customFormat="1" x14ac:dyDescent="0.25">
      <c r="A33" s="72">
        <v>381</v>
      </c>
      <c r="B33" s="73" t="s">
        <v>120</v>
      </c>
      <c r="C33" s="74">
        <v>45000</v>
      </c>
      <c r="D33" s="74">
        <f>SUM(D34)</f>
        <v>12250</v>
      </c>
      <c r="E33" s="102">
        <f>D33/C33*100</f>
        <v>27.222222222222221</v>
      </c>
    </row>
    <row r="34" spans="1:5" s="3" customFormat="1" x14ac:dyDescent="0.25">
      <c r="A34" s="76">
        <v>3811</v>
      </c>
      <c r="B34" s="77" t="s">
        <v>121</v>
      </c>
      <c r="C34" s="78"/>
      <c r="D34" s="78">
        <v>12250</v>
      </c>
      <c r="E34" s="103"/>
    </row>
    <row r="35" spans="1:5" x14ac:dyDescent="0.25">
      <c r="A35" s="89" t="s">
        <v>157</v>
      </c>
      <c r="B35" s="90"/>
      <c r="C35" s="91">
        <f>SUM(C36,C124)</f>
        <v>8808220</v>
      </c>
      <c r="D35" s="91">
        <f>SUM(D37,D99,D109,D113,D120,D124)</f>
        <v>3985301.87</v>
      </c>
      <c r="E35" s="92">
        <f>D35/C35*100</f>
        <v>45.245258065761298</v>
      </c>
    </row>
    <row r="36" spans="1:5" x14ac:dyDescent="0.25">
      <c r="A36" s="93" t="s">
        <v>180</v>
      </c>
      <c r="B36" s="94"/>
      <c r="C36" s="95">
        <f>SUM(C37,C99,C109,C113,C120)</f>
        <v>8536945</v>
      </c>
      <c r="D36" s="95">
        <f>SUM(D37,D99,D109,D113,D120)</f>
        <v>3714720.94</v>
      </c>
      <c r="E36" s="96">
        <f>D36/C36*100</f>
        <v>43.513469279701347</v>
      </c>
    </row>
    <row r="37" spans="1:5" x14ac:dyDescent="0.25">
      <c r="A37" s="61" t="s">
        <v>158</v>
      </c>
      <c r="B37" s="62"/>
      <c r="C37" s="65">
        <f>SUM(C38)</f>
        <v>7282100</v>
      </c>
      <c r="D37" s="65">
        <f>SUM(D38)</f>
        <v>2900290.63</v>
      </c>
      <c r="E37" s="97">
        <f>D37/C37*100</f>
        <v>39.827668255036322</v>
      </c>
    </row>
    <row r="38" spans="1:5" x14ac:dyDescent="0.25">
      <c r="A38" s="98" t="s">
        <v>159</v>
      </c>
      <c r="B38" s="99"/>
      <c r="C38" s="100">
        <f>SUM(C39,C41,C43,C46,C50,C56,C66,C68,C73,C77,C79,C81,C83,C85,C87,C89,C91,C95)</f>
        <v>7282100</v>
      </c>
      <c r="D38" s="100">
        <f>SUM(D39,D41,D43,D46,D50,D56,D66,D68,D73,D77,D79,D81,D83,D85,D87,D89,D91,D95)</f>
        <v>2900290.63</v>
      </c>
      <c r="E38" s="101">
        <f>D38/C38*100</f>
        <v>39.827668255036322</v>
      </c>
    </row>
    <row r="39" spans="1:5" s="2" customFormat="1" x14ac:dyDescent="0.25">
      <c r="A39" s="72">
        <v>311</v>
      </c>
      <c r="B39" s="73" t="s">
        <v>71</v>
      </c>
      <c r="C39" s="74">
        <v>475000</v>
      </c>
      <c r="D39" s="74">
        <f>SUM(D40)</f>
        <v>223291.43</v>
      </c>
      <c r="E39" s="102">
        <f>D39/C39*100</f>
        <v>47.008722105263153</v>
      </c>
    </row>
    <row r="40" spans="1:5" s="3" customFormat="1" x14ac:dyDescent="0.25">
      <c r="A40" s="76">
        <v>3111</v>
      </c>
      <c r="B40" s="77" t="s">
        <v>72</v>
      </c>
      <c r="C40" s="78"/>
      <c r="D40" s="78">
        <v>223291.43</v>
      </c>
      <c r="E40" s="102"/>
    </row>
    <row r="41" spans="1:5" s="2" customFormat="1" x14ac:dyDescent="0.25">
      <c r="A41" s="72">
        <v>312</v>
      </c>
      <c r="B41" s="73" t="s">
        <v>73</v>
      </c>
      <c r="C41" s="74">
        <v>29000</v>
      </c>
      <c r="D41" s="74">
        <f>SUM(D42)</f>
        <v>8500</v>
      </c>
      <c r="E41" s="102">
        <f>D41/C41*100</f>
        <v>29.310344827586203</v>
      </c>
    </row>
    <row r="42" spans="1:5" s="3" customFormat="1" x14ac:dyDescent="0.25">
      <c r="A42" s="76">
        <v>3121</v>
      </c>
      <c r="B42" s="77" t="s">
        <v>73</v>
      </c>
      <c r="C42" s="78"/>
      <c r="D42" s="78">
        <v>8500</v>
      </c>
      <c r="E42" s="102"/>
    </row>
    <row r="43" spans="1:5" s="2" customFormat="1" x14ac:dyDescent="0.25">
      <c r="A43" s="72">
        <v>313</v>
      </c>
      <c r="B43" s="73" t="s">
        <v>74</v>
      </c>
      <c r="C43" s="74">
        <v>82100</v>
      </c>
      <c r="D43" s="74">
        <f>SUM(D44:D45)</f>
        <v>33940.29</v>
      </c>
      <c r="E43" s="102">
        <f>D43/C43*100</f>
        <v>41.34018270401949</v>
      </c>
    </row>
    <row r="44" spans="1:5" s="3" customFormat="1" x14ac:dyDescent="0.25">
      <c r="A44" s="76">
        <v>3132</v>
      </c>
      <c r="B44" s="77" t="s">
        <v>75</v>
      </c>
      <c r="C44" s="78"/>
      <c r="D44" s="78">
        <v>30144.34</v>
      </c>
      <c r="E44" s="102"/>
    </row>
    <row r="45" spans="1:5" s="3" customFormat="1" x14ac:dyDescent="0.25">
      <c r="A45" s="76">
        <v>3133</v>
      </c>
      <c r="B45" s="77" t="s">
        <v>76</v>
      </c>
      <c r="C45" s="78"/>
      <c r="D45" s="78">
        <v>3795.95</v>
      </c>
      <c r="E45" s="102"/>
    </row>
    <row r="46" spans="1:5" s="2" customFormat="1" x14ac:dyDescent="0.25">
      <c r="A46" s="72">
        <v>321</v>
      </c>
      <c r="B46" s="73" t="s">
        <v>78</v>
      </c>
      <c r="C46" s="74">
        <v>93500</v>
      </c>
      <c r="D46" s="74">
        <f>SUM(D47:D49)</f>
        <v>17007</v>
      </c>
      <c r="E46" s="102">
        <f>D46/C46*100</f>
        <v>18.189304812834227</v>
      </c>
    </row>
    <row r="47" spans="1:5" s="3" customFormat="1" x14ac:dyDescent="0.25">
      <c r="A47" s="76">
        <v>3211</v>
      </c>
      <c r="B47" s="77" t="s">
        <v>79</v>
      </c>
      <c r="C47" s="78"/>
      <c r="D47" s="78">
        <v>1515</v>
      </c>
      <c r="E47" s="102"/>
    </row>
    <row r="48" spans="1:5" s="3" customFormat="1" x14ac:dyDescent="0.25">
      <c r="A48" s="76">
        <v>3212</v>
      </c>
      <c r="B48" s="77" t="s">
        <v>80</v>
      </c>
      <c r="C48" s="78"/>
      <c r="D48" s="78">
        <v>15492</v>
      </c>
      <c r="E48" s="102"/>
    </row>
    <row r="49" spans="1:5" s="3" customFormat="1" x14ac:dyDescent="0.25">
      <c r="A49" s="76">
        <v>3213</v>
      </c>
      <c r="B49" s="77" t="s">
        <v>81</v>
      </c>
      <c r="C49" s="78"/>
      <c r="D49" s="78">
        <v>0</v>
      </c>
      <c r="E49" s="102"/>
    </row>
    <row r="50" spans="1:5" s="2" customFormat="1" x14ac:dyDescent="0.25">
      <c r="A50" s="72">
        <v>322</v>
      </c>
      <c r="B50" s="73" t="s">
        <v>82</v>
      </c>
      <c r="C50" s="74">
        <v>494000</v>
      </c>
      <c r="D50" s="74">
        <f>SUM(D51:D55)</f>
        <v>347084.81999999995</v>
      </c>
      <c r="E50" s="102">
        <f>D50/C50*100</f>
        <v>70.260085020242897</v>
      </c>
    </row>
    <row r="51" spans="1:5" s="3" customFormat="1" x14ac:dyDescent="0.25">
      <c r="A51" s="76">
        <v>3221</v>
      </c>
      <c r="B51" s="77" t="s">
        <v>83</v>
      </c>
      <c r="C51" s="78"/>
      <c r="D51" s="78">
        <v>34553.620000000003</v>
      </c>
      <c r="E51" s="102"/>
    </row>
    <row r="52" spans="1:5" s="3" customFormat="1" x14ac:dyDescent="0.25">
      <c r="A52" s="76">
        <v>3223</v>
      </c>
      <c r="B52" s="77" t="s">
        <v>85</v>
      </c>
      <c r="C52" s="78"/>
      <c r="D52" s="78">
        <v>292612.59999999998</v>
      </c>
      <c r="E52" s="102"/>
    </row>
    <row r="53" spans="1:5" s="3" customFormat="1" x14ac:dyDescent="0.25">
      <c r="A53" s="76">
        <v>3224</v>
      </c>
      <c r="B53" s="77" t="s">
        <v>86</v>
      </c>
      <c r="C53" s="78"/>
      <c r="D53" s="78">
        <v>19738.599999999999</v>
      </c>
      <c r="E53" s="102"/>
    </row>
    <row r="54" spans="1:5" s="3" customFormat="1" x14ac:dyDescent="0.25">
      <c r="A54" s="76">
        <v>3225</v>
      </c>
      <c r="B54" s="77" t="s">
        <v>87</v>
      </c>
      <c r="C54" s="78"/>
      <c r="D54" s="78">
        <v>180</v>
      </c>
      <c r="E54" s="102"/>
    </row>
    <row r="55" spans="1:5" s="3" customFormat="1" x14ac:dyDescent="0.25">
      <c r="A55" s="76">
        <v>3227</v>
      </c>
      <c r="B55" s="77" t="s">
        <v>88</v>
      </c>
      <c r="C55" s="78"/>
      <c r="D55" s="78">
        <v>0</v>
      </c>
      <c r="E55" s="102"/>
    </row>
    <row r="56" spans="1:5" s="2" customFormat="1" x14ac:dyDescent="0.25">
      <c r="A56" s="72">
        <v>323</v>
      </c>
      <c r="B56" s="73" t="s">
        <v>89</v>
      </c>
      <c r="C56" s="74">
        <v>1779000</v>
      </c>
      <c r="D56" s="74">
        <f>SUM(D57:D65)</f>
        <v>819113.27</v>
      </c>
      <c r="E56" s="102">
        <f>D56/C56*100</f>
        <v>46.043466554243956</v>
      </c>
    </row>
    <row r="57" spans="1:5" s="3" customFormat="1" x14ac:dyDescent="0.25">
      <c r="A57" s="76">
        <v>3231</v>
      </c>
      <c r="B57" s="77" t="s">
        <v>90</v>
      </c>
      <c r="C57" s="78"/>
      <c r="D57" s="78">
        <v>35149.550000000003</v>
      </c>
      <c r="E57" s="102"/>
    </row>
    <row r="58" spans="1:5" s="3" customFormat="1" x14ac:dyDescent="0.25">
      <c r="A58" s="76">
        <v>3232</v>
      </c>
      <c r="B58" s="77" t="s">
        <v>91</v>
      </c>
      <c r="C58" s="78"/>
      <c r="D58" s="78">
        <v>610532.51</v>
      </c>
      <c r="E58" s="102"/>
    </row>
    <row r="59" spans="1:5" s="3" customFormat="1" x14ac:dyDescent="0.25">
      <c r="A59" s="76">
        <v>3233</v>
      </c>
      <c r="B59" s="77" t="s">
        <v>92</v>
      </c>
      <c r="C59" s="78"/>
      <c r="D59" s="78">
        <v>21113.75</v>
      </c>
      <c r="E59" s="102"/>
    </row>
    <row r="60" spans="1:5" s="3" customFormat="1" x14ac:dyDescent="0.25">
      <c r="A60" s="76">
        <v>3234</v>
      </c>
      <c r="B60" s="77" t="s">
        <v>93</v>
      </c>
      <c r="C60" s="78"/>
      <c r="D60" s="78">
        <v>28628.82</v>
      </c>
      <c r="E60" s="102"/>
    </row>
    <row r="61" spans="1:5" s="3" customFormat="1" x14ac:dyDescent="0.25">
      <c r="A61" s="76">
        <v>3235</v>
      </c>
      <c r="B61" s="77" t="s">
        <v>94</v>
      </c>
      <c r="C61" s="78"/>
      <c r="D61" s="78">
        <v>6861.35</v>
      </c>
      <c r="E61" s="102"/>
    </row>
    <row r="62" spans="1:5" s="3" customFormat="1" x14ac:dyDescent="0.25">
      <c r="A62" s="76">
        <v>3236</v>
      </c>
      <c r="B62" s="77" t="s">
        <v>95</v>
      </c>
      <c r="C62" s="78"/>
      <c r="D62" s="78">
        <v>14385</v>
      </c>
      <c r="E62" s="102"/>
    </row>
    <row r="63" spans="1:5" s="3" customFormat="1" x14ac:dyDescent="0.25">
      <c r="A63" s="76">
        <v>3237</v>
      </c>
      <c r="B63" s="77" t="s">
        <v>96</v>
      </c>
      <c r="C63" s="78"/>
      <c r="D63" s="78">
        <v>33218.25</v>
      </c>
      <c r="E63" s="102"/>
    </row>
    <row r="64" spans="1:5" s="3" customFormat="1" x14ac:dyDescent="0.25">
      <c r="A64" s="76">
        <v>3238</v>
      </c>
      <c r="B64" s="77" t="s">
        <v>97</v>
      </c>
      <c r="C64" s="78"/>
      <c r="D64" s="78">
        <v>35215.379999999997</v>
      </c>
      <c r="E64" s="102"/>
    </row>
    <row r="65" spans="1:5" s="3" customFormat="1" x14ac:dyDescent="0.25">
      <c r="A65" s="76">
        <v>3239</v>
      </c>
      <c r="B65" s="77" t="s">
        <v>98</v>
      </c>
      <c r="C65" s="78"/>
      <c r="D65" s="78">
        <v>34008.660000000003</v>
      </c>
      <c r="E65" s="102"/>
    </row>
    <row r="66" spans="1:5" s="2" customFormat="1" x14ac:dyDescent="0.25">
      <c r="A66" s="72">
        <v>324</v>
      </c>
      <c r="B66" s="73" t="s">
        <v>99</v>
      </c>
      <c r="C66" s="74">
        <v>0</v>
      </c>
      <c r="D66" s="74">
        <f>SUM(D67)</f>
        <v>3028.8</v>
      </c>
      <c r="E66" s="102">
        <v>0</v>
      </c>
    </row>
    <row r="67" spans="1:5" s="3" customFormat="1" x14ac:dyDescent="0.25">
      <c r="A67" s="76">
        <v>3241</v>
      </c>
      <c r="B67" s="77" t="s">
        <v>99</v>
      </c>
      <c r="C67" s="78"/>
      <c r="D67" s="78">
        <v>3028.8</v>
      </c>
      <c r="E67" s="102">
        <v>0</v>
      </c>
    </row>
    <row r="68" spans="1:5" s="2" customFormat="1" x14ac:dyDescent="0.25">
      <c r="A68" s="72">
        <v>329</v>
      </c>
      <c r="B68" s="73" t="s">
        <v>100</v>
      </c>
      <c r="C68" s="104">
        <v>177500</v>
      </c>
      <c r="D68" s="74">
        <f>SUM(D69:D72)</f>
        <v>202770.15</v>
      </c>
      <c r="E68" s="102">
        <f>D68/C68*100</f>
        <v>114.2367042253521</v>
      </c>
    </row>
    <row r="69" spans="1:5" s="3" customFormat="1" x14ac:dyDescent="0.25">
      <c r="A69" s="76">
        <v>3292</v>
      </c>
      <c r="B69" s="77" t="s">
        <v>102</v>
      </c>
      <c r="C69" s="78"/>
      <c r="D69" s="78">
        <v>3942.71</v>
      </c>
      <c r="E69" s="102"/>
    </row>
    <row r="70" spans="1:5" s="3" customFormat="1" x14ac:dyDescent="0.25">
      <c r="A70" s="76">
        <v>3293</v>
      </c>
      <c r="B70" s="77" t="s">
        <v>103</v>
      </c>
      <c r="C70" s="78"/>
      <c r="D70" s="78">
        <v>13415.07</v>
      </c>
      <c r="E70" s="102"/>
    </row>
    <row r="71" spans="1:5" s="3" customFormat="1" x14ac:dyDescent="0.25">
      <c r="A71" s="76">
        <v>3294</v>
      </c>
      <c r="B71" s="77" t="s">
        <v>104</v>
      </c>
      <c r="C71" s="78"/>
      <c r="D71" s="78">
        <v>240</v>
      </c>
      <c r="E71" s="102"/>
    </row>
    <row r="72" spans="1:5" s="3" customFormat="1" x14ac:dyDescent="0.25">
      <c r="A72" s="76">
        <v>3299</v>
      </c>
      <c r="B72" s="77" t="s">
        <v>100</v>
      </c>
      <c r="C72" s="78"/>
      <c r="D72" s="78">
        <v>185172.37</v>
      </c>
      <c r="E72" s="102"/>
    </row>
    <row r="73" spans="1:5" s="2" customFormat="1" x14ac:dyDescent="0.25">
      <c r="A73" s="72">
        <v>343</v>
      </c>
      <c r="B73" s="73" t="s">
        <v>106</v>
      </c>
      <c r="C73" s="74">
        <v>12000</v>
      </c>
      <c r="D73" s="74">
        <f>SUM(D74:D76)</f>
        <v>6387.68</v>
      </c>
      <c r="E73" s="102">
        <f>D73/C73*100</f>
        <v>53.230666666666671</v>
      </c>
    </row>
    <row r="74" spans="1:5" s="3" customFormat="1" x14ac:dyDescent="0.25">
      <c r="A74" s="76">
        <v>3431</v>
      </c>
      <c r="B74" s="77" t="s">
        <v>107</v>
      </c>
      <c r="C74" s="78"/>
      <c r="D74" s="78">
        <v>5650.17</v>
      </c>
      <c r="E74" s="102"/>
    </row>
    <row r="75" spans="1:5" s="3" customFormat="1" x14ac:dyDescent="0.25">
      <c r="A75" s="76">
        <v>3433</v>
      </c>
      <c r="B75" s="77" t="s">
        <v>108</v>
      </c>
      <c r="C75" s="78"/>
      <c r="D75" s="78">
        <v>0</v>
      </c>
      <c r="E75" s="102"/>
    </row>
    <row r="76" spans="1:5" s="3" customFormat="1" x14ac:dyDescent="0.25">
      <c r="A76" s="76">
        <v>3434</v>
      </c>
      <c r="B76" s="77" t="s">
        <v>109</v>
      </c>
      <c r="C76" s="78"/>
      <c r="D76" s="78">
        <v>737.51</v>
      </c>
      <c r="E76" s="102"/>
    </row>
    <row r="77" spans="1:5" s="2" customFormat="1" ht="30" x14ac:dyDescent="0.25">
      <c r="A77" s="72">
        <v>352</v>
      </c>
      <c r="B77" s="73" t="s">
        <v>111</v>
      </c>
      <c r="C77" s="74">
        <v>170000</v>
      </c>
      <c r="D77" s="74">
        <f>SUM(D78)</f>
        <v>27459.14</v>
      </c>
      <c r="E77" s="102">
        <f>D77/C77*100</f>
        <v>16.152435294117648</v>
      </c>
    </row>
    <row r="78" spans="1:5" s="3" customFormat="1" x14ac:dyDescent="0.25">
      <c r="A78" s="76">
        <v>3523</v>
      </c>
      <c r="B78" s="77" t="s">
        <v>112</v>
      </c>
      <c r="C78" s="78"/>
      <c r="D78" s="78">
        <v>27459.14</v>
      </c>
      <c r="E78" s="102"/>
    </row>
    <row r="79" spans="1:5" s="2" customFormat="1" x14ac:dyDescent="0.25">
      <c r="A79" s="72">
        <v>372</v>
      </c>
      <c r="B79" s="73" t="s">
        <v>117</v>
      </c>
      <c r="C79" s="74">
        <v>30000</v>
      </c>
      <c r="D79" s="74">
        <f>SUM(D80)</f>
        <v>0</v>
      </c>
      <c r="E79" s="102">
        <f>D79/C79*100</f>
        <v>0</v>
      </c>
    </row>
    <row r="80" spans="1:5" s="3" customFormat="1" x14ac:dyDescent="0.25">
      <c r="A80" s="76">
        <v>3721</v>
      </c>
      <c r="B80" s="77" t="s">
        <v>118</v>
      </c>
      <c r="C80" s="78"/>
      <c r="D80" s="78">
        <v>0</v>
      </c>
      <c r="E80" s="102"/>
    </row>
    <row r="81" spans="1:5" s="2" customFormat="1" x14ac:dyDescent="0.25">
      <c r="A81" s="72">
        <v>381</v>
      </c>
      <c r="B81" s="73" t="s">
        <v>120</v>
      </c>
      <c r="C81" s="74">
        <v>190000</v>
      </c>
      <c r="D81" s="74">
        <f>SUM(D82)</f>
        <v>52899.75</v>
      </c>
      <c r="E81" s="102">
        <f>D81/C81*100</f>
        <v>27.841973684210526</v>
      </c>
    </row>
    <row r="82" spans="1:5" s="3" customFormat="1" x14ac:dyDescent="0.25">
      <c r="A82" s="76">
        <v>3811</v>
      </c>
      <c r="B82" s="77" t="s">
        <v>121</v>
      </c>
      <c r="C82" s="78"/>
      <c r="D82" s="78">
        <v>52899.75</v>
      </c>
      <c r="E82" s="102"/>
    </row>
    <row r="83" spans="1:5" s="2" customFormat="1" x14ac:dyDescent="0.25">
      <c r="A83" s="72">
        <v>382</v>
      </c>
      <c r="B83" s="73" t="s">
        <v>122</v>
      </c>
      <c r="C83" s="74">
        <v>50000</v>
      </c>
      <c r="D83" s="74">
        <f>SUM(D84)</f>
        <v>20000</v>
      </c>
      <c r="E83" s="102">
        <f>D83/C83*100</f>
        <v>40</v>
      </c>
    </row>
    <row r="84" spans="1:5" s="3" customFormat="1" x14ac:dyDescent="0.25">
      <c r="A84" s="76">
        <v>3821</v>
      </c>
      <c r="B84" s="77" t="s">
        <v>123</v>
      </c>
      <c r="C84" s="78"/>
      <c r="D84" s="78">
        <v>20000</v>
      </c>
      <c r="E84" s="102"/>
    </row>
    <row r="85" spans="1:5" s="2" customFormat="1" x14ac:dyDescent="0.25">
      <c r="A85" s="72">
        <v>383</v>
      </c>
      <c r="B85" s="73" t="s">
        <v>124</v>
      </c>
      <c r="C85" s="74">
        <v>5000</v>
      </c>
      <c r="D85" s="74">
        <f>SUM(D86)</f>
        <v>0</v>
      </c>
      <c r="E85" s="102">
        <f>D85/C85*100</f>
        <v>0</v>
      </c>
    </row>
    <row r="86" spans="1:5" s="3" customFormat="1" x14ac:dyDescent="0.25">
      <c r="A86" s="76">
        <v>3831</v>
      </c>
      <c r="B86" s="77" t="s">
        <v>125</v>
      </c>
      <c r="C86" s="78"/>
      <c r="D86" s="78">
        <v>0</v>
      </c>
      <c r="E86" s="102"/>
    </row>
    <row r="87" spans="1:5" s="2" customFormat="1" x14ac:dyDescent="0.25">
      <c r="A87" s="72">
        <v>385</v>
      </c>
      <c r="B87" s="73" t="s">
        <v>126</v>
      </c>
      <c r="C87" s="104">
        <v>0</v>
      </c>
      <c r="D87" s="74">
        <f>SUM(D88)</f>
        <v>0</v>
      </c>
      <c r="E87" s="102">
        <v>0</v>
      </c>
    </row>
    <row r="88" spans="1:5" s="3" customFormat="1" x14ac:dyDescent="0.25">
      <c r="A88" s="76">
        <v>3851</v>
      </c>
      <c r="B88" s="77" t="s">
        <v>127</v>
      </c>
      <c r="C88" s="78"/>
      <c r="D88" s="78">
        <v>0</v>
      </c>
      <c r="E88" s="102"/>
    </row>
    <row r="89" spans="1:5" s="2" customFormat="1" x14ac:dyDescent="0.25">
      <c r="A89" s="72">
        <v>412</v>
      </c>
      <c r="B89" s="73" t="s">
        <v>130</v>
      </c>
      <c r="C89" s="74">
        <v>810000</v>
      </c>
      <c r="D89" s="74">
        <f>SUM(D90)</f>
        <v>462125</v>
      </c>
      <c r="E89" s="102">
        <f>D89/C89*100</f>
        <v>57.052469135802461</v>
      </c>
    </row>
    <row r="90" spans="1:5" s="3" customFormat="1" x14ac:dyDescent="0.25">
      <c r="A90" s="76">
        <v>4126</v>
      </c>
      <c r="B90" s="77" t="s">
        <v>131</v>
      </c>
      <c r="C90" s="78"/>
      <c r="D90" s="78">
        <v>462125</v>
      </c>
      <c r="E90" s="102"/>
    </row>
    <row r="91" spans="1:5" s="2" customFormat="1" x14ac:dyDescent="0.25">
      <c r="A91" s="72">
        <v>421</v>
      </c>
      <c r="B91" s="73" t="s">
        <v>133</v>
      </c>
      <c r="C91" s="74">
        <v>2750000</v>
      </c>
      <c r="D91" s="74">
        <f>SUM(D92:D94)</f>
        <v>654390.80000000005</v>
      </c>
      <c r="E91" s="102">
        <f>D91/C91*100</f>
        <v>23.796029090909094</v>
      </c>
    </row>
    <row r="92" spans="1:5" s="3" customFormat="1" x14ac:dyDescent="0.25">
      <c r="A92" s="76">
        <v>4212</v>
      </c>
      <c r="B92" s="77" t="s">
        <v>134</v>
      </c>
      <c r="C92" s="78"/>
      <c r="D92" s="78">
        <v>309474.42</v>
      </c>
      <c r="E92" s="102"/>
    </row>
    <row r="93" spans="1:5" s="3" customFormat="1" x14ac:dyDescent="0.25">
      <c r="A93" s="76">
        <v>4213</v>
      </c>
      <c r="B93" s="77" t="s">
        <v>135</v>
      </c>
      <c r="C93" s="78"/>
      <c r="D93" s="78">
        <v>172961.38</v>
      </c>
      <c r="E93" s="102"/>
    </row>
    <row r="94" spans="1:5" s="3" customFormat="1" x14ac:dyDescent="0.25">
      <c r="A94" s="76">
        <v>4214</v>
      </c>
      <c r="B94" s="77" t="s">
        <v>136</v>
      </c>
      <c r="C94" s="78"/>
      <c r="D94" s="78">
        <v>171955</v>
      </c>
      <c r="E94" s="102"/>
    </row>
    <row r="95" spans="1:5" s="2" customFormat="1" x14ac:dyDescent="0.25">
      <c r="A95" s="72">
        <v>422</v>
      </c>
      <c r="B95" s="73" t="s">
        <v>137</v>
      </c>
      <c r="C95" s="74">
        <v>135000</v>
      </c>
      <c r="D95" s="74">
        <f>SUM(D96:D98)</f>
        <v>22292.5</v>
      </c>
      <c r="E95" s="102">
        <f>D95/C95*100</f>
        <v>16.512962962962963</v>
      </c>
    </row>
    <row r="96" spans="1:5" s="3" customFormat="1" x14ac:dyDescent="0.25">
      <c r="A96" s="76">
        <v>4221</v>
      </c>
      <c r="B96" s="77" t="s">
        <v>138</v>
      </c>
      <c r="C96" s="78"/>
      <c r="D96" s="78">
        <v>22292.5</v>
      </c>
      <c r="E96" s="103"/>
    </row>
    <row r="97" spans="1:5" s="3" customFormat="1" x14ac:dyDescent="0.25">
      <c r="A97" s="76">
        <v>4223</v>
      </c>
      <c r="B97" s="77" t="s">
        <v>139</v>
      </c>
      <c r="C97" s="78"/>
      <c r="D97" s="78">
        <v>0</v>
      </c>
      <c r="E97" s="103"/>
    </row>
    <row r="98" spans="1:5" s="3" customFormat="1" x14ac:dyDescent="0.25">
      <c r="A98" s="76">
        <v>4227</v>
      </c>
      <c r="B98" s="77" t="s">
        <v>140</v>
      </c>
      <c r="C98" s="78"/>
      <c r="D98" s="78">
        <v>0</v>
      </c>
      <c r="E98" s="103"/>
    </row>
    <row r="99" spans="1:5" x14ac:dyDescent="0.25">
      <c r="A99" s="61" t="s">
        <v>160</v>
      </c>
      <c r="B99" s="62"/>
      <c r="C99" s="65">
        <f>SUM(C100,C103,C106)</f>
        <v>290000</v>
      </c>
      <c r="D99" s="65">
        <f>SUM(D100,D103,D106)</f>
        <v>189899.97999999998</v>
      </c>
      <c r="E99" s="97">
        <f>D99/C99*100</f>
        <v>65.482751724137927</v>
      </c>
    </row>
    <row r="100" spans="1:5" x14ac:dyDescent="0.25">
      <c r="A100" s="98" t="s">
        <v>161</v>
      </c>
      <c r="B100" s="99"/>
      <c r="C100" s="100">
        <f>SUM(C101)</f>
        <v>186000</v>
      </c>
      <c r="D100" s="100">
        <f>SUM(D101)</f>
        <v>89499.98</v>
      </c>
      <c r="E100" s="101">
        <f>D100/C100*100</f>
        <v>48.118268817204303</v>
      </c>
    </row>
    <row r="101" spans="1:5" s="2" customFormat="1" x14ac:dyDescent="0.25">
      <c r="A101" s="72">
        <v>381</v>
      </c>
      <c r="B101" s="73" t="s">
        <v>120</v>
      </c>
      <c r="C101" s="74">
        <v>186000</v>
      </c>
      <c r="D101" s="74">
        <f>SUM(D102)</f>
        <v>89499.98</v>
      </c>
      <c r="E101" s="102">
        <f>D101/C101*100</f>
        <v>48.118268817204303</v>
      </c>
    </row>
    <row r="102" spans="1:5" s="3" customFormat="1" x14ac:dyDescent="0.25">
      <c r="A102" s="76">
        <v>3811</v>
      </c>
      <c r="B102" s="77" t="s">
        <v>121</v>
      </c>
      <c r="C102" s="78"/>
      <c r="D102" s="78">
        <v>89499.98</v>
      </c>
      <c r="E102" s="103"/>
    </row>
    <row r="103" spans="1:5" x14ac:dyDescent="0.25">
      <c r="A103" s="98" t="s">
        <v>162</v>
      </c>
      <c r="B103" s="99"/>
      <c r="C103" s="100">
        <f>SUM(C104)</f>
        <v>20000</v>
      </c>
      <c r="D103" s="100">
        <f>SUM(D104)</f>
        <v>13000</v>
      </c>
      <c r="E103" s="101">
        <f>D103/C103*100</f>
        <v>65</v>
      </c>
    </row>
    <row r="104" spans="1:5" s="2" customFormat="1" x14ac:dyDescent="0.25">
      <c r="A104" s="72">
        <v>381</v>
      </c>
      <c r="B104" s="73" t="s">
        <v>120</v>
      </c>
      <c r="C104" s="74">
        <v>20000</v>
      </c>
      <c r="D104" s="74">
        <f>SUM(D105)</f>
        <v>13000</v>
      </c>
      <c r="E104" s="102">
        <f>D104/C104*100</f>
        <v>65</v>
      </c>
    </row>
    <row r="105" spans="1:5" s="3" customFormat="1" x14ac:dyDescent="0.25">
      <c r="A105" s="76">
        <v>3811</v>
      </c>
      <c r="B105" s="77" t="s">
        <v>121</v>
      </c>
      <c r="C105" s="78"/>
      <c r="D105" s="78">
        <v>13000</v>
      </c>
      <c r="E105" s="103"/>
    </row>
    <row r="106" spans="1:5" x14ac:dyDescent="0.25">
      <c r="A106" s="98" t="s">
        <v>163</v>
      </c>
      <c r="B106" s="99"/>
      <c r="C106" s="100">
        <f>SUM(C107)</f>
        <v>84000</v>
      </c>
      <c r="D106" s="100">
        <f>SUM(D107)</f>
        <v>87400</v>
      </c>
      <c r="E106" s="101">
        <f>D106/C106*100</f>
        <v>104.04761904761905</v>
      </c>
    </row>
    <row r="107" spans="1:5" s="2" customFormat="1" x14ac:dyDescent="0.25">
      <c r="A107" s="72">
        <v>421</v>
      </c>
      <c r="B107" s="73" t="s">
        <v>133</v>
      </c>
      <c r="C107" s="74">
        <v>84000</v>
      </c>
      <c r="D107" s="74">
        <f>SUM(D108)</f>
        <v>87400</v>
      </c>
      <c r="E107" s="102">
        <f>D107/C107*100</f>
        <v>104.04761904761905</v>
      </c>
    </row>
    <row r="108" spans="1:5" s="3" customFormat="1" x14ac:dyDescent="0.25">
      <c r="A108" s="76">
        <v>4214</v>
      </c>
      <c r="B108" s="77" t="s">
        <v>136</v>
      </c>
      <c r="C108" s="78"/>
      <c r="D108" s="78">
        <v>87400</v>
      </c>
      <c r="E108" s="103"/>
    </row>
    <row r="109" spans="1:5" x14ac:dyDescent="0.25">
      <c r="A109" s="61" t="s">
        <v>164</v>
      </c>
      <c r="B109" s="62"/>
      <c r="C109" s="65">
        <f>SUM(C110)</f>
        <v>57000</v>
      </c>
      <c r="D109" s="65">
        <f>SUM(D110)</f>
        <v>35555</v>
      </c>
      <c r="E109" s="97">
        <f>D109/C109*100</f>
        <v>62.377192982456144</v>
      </c>
    </row>
    <row r="110" spans="1:5" x14ac:dyDescent="0.25">
      <c r="A110" s="98" t="s">
        <v>165</v>
      </c>
      <c r="B110" s="99"/>
      <c r="C110" s="100">
        <f>SUM(C111)</f>
        <v>57000</v>
      </c>
      <c r="D110" s="100">
        <f>SUM(D112)</f>
        <v>35555</v>
      </c>
      <c r="E110" s="101">
        <f>D110/C110*100</f>
        <v>62.377192982456144</v>
      </c>
    </row>
    <row r="111" spans="1:5" s="2" customFormat="1" x14ac:dyDescent="0.25">
      <c r="A111" s="72">
        <v>363</v>
      </c>
      <c r="B111" s="73" t="s">
        <v>114</v>
      </c>
      <c r="C111" s="74">
        <v>57000</v>
      </c>
      <c r="D111" s="74">
        <v>35555</v>
      </c>
      <c r="E111" s="102">
        <f>D111/C111*100</f>
        <v>62.377192982456144</v>
      </c>
    </row>
    <row r="112" spans="1:5" s="3" customFormat="1" x14ac:dyDescent="0.25">
      <c r="A112" s="76">
        <v>3631</v>
      </c>
      <c r="B112" s="77" t="s">
        <v>115</v>
      </c>
      <c r="C112" s="78"/>
      <c r="D112" s="78">
        <v>35555</v>
      </c>
      <c r="E112" s="103"/>
    </row>
    <row r="113" spans="1:5" x14ac:dyDescent="0.25">
      <c r="A113" s="61" t="s">
        <v>166</v>
      </c>
      <c r="B113" s="62"/>
      <c r="C113" s="65">
        <f>SUM(C114,C117)</f>
        <v>862845</v>
      </c>
      <c r="D113" s="65">
        <f>SUM(D114,D117)</f>
        <v>568975.33000000007</v>
      </c>
      <c r="E113" s="97">
        <f>D113/C113*100</f>
        <v>65.941777491901803</v>
      </c>
    </row>
    <row r="114" spans="1:5" x14ac:dyDescent="0.25">
      <c r="A114" s="98" t="s">
        <v>167</v>
      </c>
      <c r="B114" s="99"/>
      <c r="C114" s="100">
        <f>SUM(C115)</f>
        <v>397700</v>
      </c>
      <c r="D114" s="100">
        <f>SUM(D115)</f>
        <v>109402.93</v>
      </c>
      <c r="E114" s="101">
        <f>D114/C114*100</f>
        <v>27.508908725169722</v>
      </c>
    </row>
    <row r="115" spans="1:5" s="2" customFormat="1" x14ac:dyDescent="0.25">
      <c r="A115" s="72">
        <v>372</v>
      </c>
      <c r="B115" s="73" t="s">
        <v>117</v>
      </c>
      <c r="C115" s="74">
        <v>397700</v>
      </c>
      <c r="D115" s="74">
        <f>SUM(D116)</f>
        <v>109402.93</v>
      </c>
      <c r="E115" s="102">
        <f>D115/C115*100</f>
        <v>27.508908725169722</v>
      </c>
    </row>
    <row r="116" spans="1:5" s="3" customFormat="1" x14ac:dyDescent="0.25">
      <c r="A116" s="76">
        <v>3721</v>
      </c>
      <c r="B116" s="77" t="s">
        <v>118</v>
      </c>
      <c r="C116" s="78"/>
      <c r="D116" s="78">
        <v>109402.93</v>
      </c>
      <c r="E116" s="103"/>
    </row>
    <row r="117" spans="1:5" x14ac:dyDescent="0.25">
      <c r="A117" s="98" t="s">
        <v>168</v>
      </c>
      <c r="B117" s="99"/>
      <c r="C117" s="100">
        <f>SUM(C118)</f>
        <v>465145</v>
      </c>
      <c r="D117" s="100">
        <f>SUM(D118)</f>
        <v>459572.4</v>
      </c>
      <c r="E117" s="101">
        <f>D117/C117*100</f>
        <v>98.801964978662568</v>
      </c>
    </row>
    <row r="118" spans="1:5" s="2" customFormat="1" x14ac:dyDescent="0.25">
      <c r="A118" s="72">
        <v>381</v>
      </c>
      <c r="B118" s="73" t="s">
        <v>120</v>
      </c>
      <c r="C118" s="74">
        <v>465145</v>
      </c>
      <c r="D118" s="74">
        <f>SUM(D119)</f>
        <v>459572.4</v>
      </c>
      <c r="E118" s="102">
        <f>D118/C118*100</f>
        <v>98.801964978662568</v>
      </c>
    </row>
    <row r="119" spans="1:5" s="3" customFormat="1" x14ac:dyDescent="0.25">
      <c r="A119" s="76">
        <v>3811</v>
      </c>
      <c r="B119" s="77" t="s">
        <v>121</v>
      </c>
      <c r="C119" s="78"/>
      <c r="D119" s="78">
        <v>459572.4</v>
      </c>
      <c r="E119" s="103"/>
    </row>
    <row r="120" spans="1:5" x14ac:dyDescent="0.25">
      <c r="A120" s="61" t="s">
        <v>169</v>
      </c>
      <c r="B120" s="62"/>
      <c r="C120" s="65">
        <f>SUM(C121)</f>
        <v>45000</v>
      </c>
      <c r="D120" s="65">
        <f>SUM(D121)</f>
        <v>20000</v>
      </c>
      <c r="E120" s="97">
        <f>D120/C120*100</f>
        <v>44.444444444444443</v>
      </c>
    </row>
    <row r="121" spans="1:5" x14ac:dyDescent="0.25">
      <c r="A121" s="98" t="s">
        <v>170</v>
      </c>
      <c r="B121" s="99"/>
      <c r="C121" s="100">
        <f>SUM(C122)</f>
        <v>45000</v>
      </c>
      <c r="D121" s="100">
        <f>SUM(D122)</f>
        <v>20000</v>
      </c>
      <c r="E121" s="101">
        <f>D121/C121*100</f>
        <v>44.444444444444443</v>
      </c>
    </row>
    <row r="122" spans="1:5" s="2" customFormat="1" x14ac:dyDescent="0.25">
      <c r="A122" s="72">
        <v>381</v>
      </c>
      <c r="B122" s="73" t="s">
        <v>120</v>
      </c>
      <c r="C122" s="74">
        <v>45000</v>
      </c>
      <c r="D122" s="74">
        <f>SUM(D123)</f>
        <v>20000</v>
      </c>
      <c r="E122" s="102">
        <f>D122/C122*100</f>
        <v>44.444444444444443</v>
      </c>
    </row>
    <row r="123" spans="1:5" s="3" customFormat="1" x14ac:dyDescent="0.25">
      <c r="A123" s="76">
        <v>3811</v>
      </c>
      <c r="B123" s="77" t="s">
        <v>121</v>
      </c>
      <c r="C123" s="78"/>
      <c r="D123" s="78">
        <v>20000</v>
      </c>
      <c r="E123" s="103"/>
    </row>
    <row r="124" spans="1:5" x14ac:dyDescent="0.25">
      <c r="A124" s="93" t="s">
        <v>171</v>
      </c>
      <c r="B124" s="94"/>
      <c r="C124" s="95">
        <f>SUM(C125)</f>
        <v>271275</v>
      </c>
      <c r="D124" s="95">
        <f>SUM(D125)</f>
        <v>270580.93</v>
      </c>
      <c r="E124" s="96">
        <f>D124/C124*100</f>
        <v>99.74414524007004</v>
      </c>
    </row>
    <row r="125" spans="1:5" x14ac:dyDescent="0.25">
      <c r="A125" s="61" t="s">
        <v>172</v>
      </c>
      <c r="B125" s="62"/>
      <c r="C125" s="65">
        <f>SUM(C126)</f>
        <v>271275</v>
      </c>
      <c r="D125" s="65">
        <f>SUM(D126)</f>
        <v>270580.93</v>
      </c>
      <c r="E125" s="97">
        <f>D125/C125*100</f>
        <v>99.74414524007004</v>
      </c>
    </row>
    <row r="126" spans="1:5" x14ac:dyDescent="0.25">
      <c r="A126" s="98" t="s">
        <v>173</v>
      </c>
      <c r="B126" s="99"/>
      <c r="C126" s="100">
        <f>SUM(C127,C129,C132,C134,C138)</f>
        <v>271275</v>
      </c>
      <c r="D126" s="100">
        <f>SUM(D127,D129,D132,D134,D138)</f>
        <v>270580.93</v>
      </c>
      <c r="E126" s="101">
        <f>D126/C126*100</f>
        <v>99.74414524007004</v>
      </c>
    </row>
    <row r="127" spans="1:5" s="2" customFormat="1" x14ac:dyDescent="0.25">
      <c r="A127" s="72">
        <v>311</v>
      </c>
      <c r="B127" s="73" t="s">
        <v>71</v>
      </c>
      <c r="C127" s="74">
        <v>204653</v>
      </c>
      <c r="D127" s="74">
        <f>SUM(D128)</f>
        <v>212244.33</v>
      </c>
      <c r="E127" s="102">
        <f>D127/C127*100</f>
        <v>103.70936658636813</v>
      </c>
    </row>
    <row r="128" spans="1:5" s="3" customFormat="1" x14ac:dyDescent="0.25">
      <c r="A128" s="76">
        <v>3111</v>
      </c>
      <c r="B128" s="77" t="s">
        <v>72</v>
      </c>
      <c r="C128" s="78"/>
      <c r="D128" s="78">
        <v>212244.33</v>
      </c>
      <c r="E128" s="103"/>
    </row>
    <row r="129" spans="1:5" s="2" customFormat="1" x14ac:dyDescent="0.25">
      <c r="A129" s="72">
        <v>313</v>
      </c>
      <c r="B129" s="73" t="s">
        <v>74</v>
      </c>
      <c r="C129" s="74">
        <v>35200</v>
      </c>
      <c r="D129" s="74">
        <f>SUM(D130:D131)</f>
        <v>32261.140000000003</v>
      </c>
      <c r="E129" s="102">
        <f>D129/C129*100</f>
        <v>91.650965909090914</v>
      </c>
    </row>
    <row r="130" spans="1:5" s="3" customFormat="1" x14ac:dyDescent="0.25">
      <c r="A130" s="76">
        <v>3132</v>
      </c>
      <c r="B130" s="77" t="s">
        <v>75</v>
      </c>
      <c r="C130" s="78"/>
      <c r="D130" s="78">
        <v>28652.99</v>
      </c>
      <c r="E130" s="103"/>
    </row>
    <row r="131" spans="1:5" s="3" customFormat="1" x14ac:dyDescent="0.25">
      <c r="A131" s="76">
        <v>3133</v>
      </c>
      <c r="B131" s="77" t="s">
        <v>76</v>
      </c>
      <c r="C131" s="78"/>
      <c r="D131" s="78">
        <v>3608.15</v>
      </c>
      <c r="E131" s="103"/>
    </row>
    <row r="132" spans="1:5" s="2" customFormat="1" x14ac:dyDescent="0.25">
      <c r="A132" s="72">
        <v>321</v>
      </c>
      <c r="B132" s="73" t="s">
        <v>78</v>
      </c>
      <c r="C132" s="74">
        <v>8800</v>
      </c>
      <c r="D132" s="74">
        <f>SUM(D133)</f>
        <v>12870</v>
      </c>
      <c r="E132" s="102">
        <f>D132/C132*100</f>
        <v>146.25</v>
      </c>
    </row>
    <row r="133" spans="1:5" s="3" customFormat="1" x14ac:dyDescent="0.25">
      <c r="A133" s="76">
        <v>3212</v>
      </c>
      <c r="B133" s="77" t="s">
        <v>80</v>
      </c>
      <c r="C133" s="78"/>
      <c r="D133" s="78">
        <v>12870</v>
      </c>
      <c r="E133" s="103"/>
    </row>
    <row r="134" spans="1:5" s="2" customFormat="1" x14ac:dyDescent="0.25">
      <c r="A134" s="72">
        <v>322</v>
      </c>
      <c r="B134" s="73" t="s">
        <v>82</v>
      </c>
      <c r="C134" s="74">
        <v>13322</v>
      </c>
      <c r="D134" s="74">
        <f>SUM(D135:D137)</f>
        <v>13205.46</v>
      </c>
      <c r="E134" s="102">
        <f>D134/C134*100</f>
        <v>99.125206425461627</v>
      </c>
    </row>
    <row r="135" spans="1:5" s="3" customFormat="1" x14ac:dyDescent="0.25">
      <c r="A135" s="76">
        <v>3221</v>
      </c>
      <c r="B135" s="77" t="s">
        <v>83</v>
      </c>
      <c r="C135" s="78"/>
      <c r="D135" s="78">
        <v>5753.78</v>
      </c>
      <c r="E135" s="103"/>
    </row>
    <row r="136" spans="1:5" s="3" customFormat="1" x14ac:dyDescent="0.25">
      <c r="A136" s="76">
        <v>3223</v>
      </c>
      <c r="B136" s="77" t="s">
        <v>85</v>
      </c>
      <c r="C136" s="78"/>
      <c r="D136" s="78">
        <v>7451.68</v>
      </c>
      <c r="E136" s="103"/>
    </row>
    <row r="137" spans="1:5" s="3" customFormat="1" x14ac:dyDescent="0.25">
      <c r="A137" s="76">
        <v>3227</v>
      </c>
      <c r="B137" s="77" t="s">
        <v>88</v>
      </c>
      <c r="C137" s="78"/>
      <c r="D137" s="78">
        <v>0</v>
      </c>
      <c r="E137" s="103"/>
    </row>
    <row r="138" spans="1:5" s="2" customFormat="1" x14ac:dyDescent="0.25">
      <c r="A138" s="72">
        <v>323</v>
      </c>
      <c r="B138" s="73" t="s">
        <v>89</v>
      </c>
      <c r="C138" s="74">
        <v>9300</v>
      </c>
      <c r="D138" s="74">
        <f>SUM(D139:D140)</f>
        <v>0</v>
      </c>
      <c r="E138" s="102">
        <f>D138/C138*100</f>
        <v>0</v>
      </c>
    </row>
    <row r="139" spans="1:5" s="3" customFormat="1" x14ac:dyDescent="0.25">
      <c r="A139" s="76">
        <v>3236</v>
      </c>
      <c r="B139" s="77" t="s">
        <v>95</v>
      </c>
      <c r="C139" s="78"/>
      <c r="D139" s="78">
        <v>0</v>
      </c>
      <c r="E139" s="103"/>
    </row>
    <row r="140" spans="1:5" s="3" customFormat="1" x14ac:dyDescent="0.25">
      <c r="A140" s="76">
        <v>3239</v>
      </c>
      <c r="B140" s="77" t="s">
        <v>98</v>
      </c>
      <c r="C140" s="78"/>
      <c r="D140" s="78">
        <v>0</v>
      </c>
      <c r="E140" s="103"/>
    </row>
    <row r="141" spans="1:5" x14ac:dyDescent="0.25">
      <c r="A141" s="89" t="s">
        <v>174</v>
      </c>
      <c r="B141" s="90"/>
      <c r="C141" s="91">
        <f>SUM(C142)</f>
        <v>868020</v>
      </c>
      <c r="D141" s="91">
        <f>SUM(D142)</f>
        <v>451504.04999999993</v>
      </c>
      <c r="E141" s="92">
        <f>D141/C141*100</f>
        <v>52.015397110665639</v>
      </c>
    </row>
    <row r="142" spans="1:5" x14ac:dyDescent="0.25">
      <c r="A142" s="93" t="s">
        <v>175</v>
      </c>
      <c r="B142" s="94"/>
      <c r="C142" s="95">
        <f>SUM(C143,C169)</f>
        <v>868020</v>
      </c>
      <c r="D142" s="95">
        <f>SUM(D143,D169)</f>
        <v>451504.04999999993</v>
      </c>
      <c r="E142" s="96">
        <f>D142/C142*100</f>
        <v>52.015397110665639</v>
      </c>
    </row>
    <row r="143" spans="1:5" x14ac:dyDescent="0.25">
      <c r="A143" s="61" t="s">
        <v>160</v>
      </c>
      <c r="B143" s="62"/>
      <c r="C143" s="65">
        <f>SUM(C144)</f>
        <v>251080</v>
      </c>
      <c r="D143" s="65">
        <f>SUM(D144)</f>
        <v>153935.89999999997</v>
      </c>
      <c r="E143" s="97">
        <f>D143/C143*100</f>
        <v>61.309502947267788</v>
      </c>
    </row>
    <row r="144" spans="1:5" x14ac:dyDescent="0.25">
      <c r="A144" s="98" t="s">
        <v>176</v>
      </c>
      <c r="B144" s="99"/>
      <c r="C144" s="100">
        <f>SUM(C145,C147,C149,C152,C156,C158,C162,C167)</f>
        <v>251080</v>
      </c>
      <c r="D144" s="100">
        <f>SUM(D145,D147,D149,D152,D156,D158,D162,D167,D165)</f>
        <v>153935.89999999997</v>
      </c>
      <c r="E144" s="101">
        <f>D144/C144*100</f>
        <v>61.309502947267788</v>
      </c>
    </row>
    <row r="145" spans="1:5" s="2" customFormat="1" x14ac:dyDescent="0.25">
      <c r="A145" s="72">
        <v>311</v>
      </c>
      <c r="B145" s="73" t="s">
        <v>71</v>
      </c>
      <c r="C145" s="74">
        <v>150820</v>
      </c>
      <c r="D145" s="74">
        <f>SUM(D146)</f>
        <v>78724.25</v>
      </c>
      <c r="E145" s="102">
        <f>D145/C145*100</f>
        <v>52.197487070680282</v>
      </c>
    </row>
    <row r="146" spans="1:5" s="3" customFormat="1" x14ac:dyDescent="0.25">
      <c r="A146" s="76">
        <v>3111</v>
      </c>
      <c r="B146" s="77" t="s">
        <v>72</v>
      </c>
      <c r="C146" s="78"/>
      <c r="D146" s="78">
        <v>78724.25</v>
      </c>
      <c r="E146" s="102"/>
    </row>
    <row r="147" spans="1:5" s="2" customFormat="1" x14ac:dyDescent="0.25">
      <c r="A147" s="72">
        <v>312</v>
      </c>
      <c r="B147" s="73" t="s">
        <v>73</v>
      </c>
      <c r="C147" s="74">
        <v>6000</v>
      </c>
      <c r="D147" s="74">
        <f>SUM(D148)</f>
        <v>0</v>
      </c>
      <c r="E147" s="102">
        <f>D147/C147*100</f>
        <v>0</v>
      </c>
    </row>
    <row r="148" spans="1:5" s="3" customFormat="1" x14ac:dyDescent="0.25">
      <c r="A148" s="76">
        <v>3121</v>
      </c>
      <c r="B148" s="77" t="s">
        <v>73</v>
      </c>
      <c r="C148" s="78"/>
      <c r="D148" s="78">
        <v>0</v>
      </c>
      <c r="E148" s="102"/>
    </row>
    <row r="149" spans="1:5" s="2" customFormat="1" x14ac:dyDescent="0.25">
      <c r="A149" s="72">
        <v>313</v>
      </c>
      <c r="B149" s="73" t="s">
        <v>74</v>
      </c>
      <c r="C149" s="74">
        <v>28220</v>
      </c>
      <c r="D149" s="74">
        <f>SUM(D150:D151)</f>
        <v>12290.37</v>
      </c>
      <c r="E149" s="102">
        <f>D149/C149*100</f>
        <v>43.551984408221124</v>
      </c>
    </row>
    <row r="150" spans="1:5" s="3" customFormat="1" x14ac:dyDescent="0.25">
      <c r="A150" s="76">
        <v>3132</v>
      </c>
      <c r="B150" s="77" t="s">
        <v>75</v>
      </c>
      <c r="C150" s="78"/>
      <c r="D150" s="78">
        <v>10915.79</v>
      </c>
      <c r="E150" s="102"/>
    </row>
    <row r="151" spans="1:5" s="3" customFormat="1" x14ac:dyDescent="0.25">
      <c r="A151" s="76">
        <v>3133</v>
      </c>
      <c r="B151" s="77" t="s">
        <v>76</v>
      </c>
      <c r="C151" s="78"/>
      <c r="D151" s="78">
        <v>1374.58</v>
      </c>
      <c r="E151" s="102"/>
    </row>
    <row r="152" spans="1:5" s="2" customFormat="1" x14ac:dyDescent="0.25">
      <c r="A152" s="72">
        <v>321</v>
      </c>
      <c r="B152" s="73" t="s">
        <v>78</v>
      </c>
      <c r="C152" s="74">
        <v>12270</v>
      </c>
      <c r="D152" s="74">
        <f>SUM(D153:D155)</f>
        <v>3055</v>
      </c>
      <c r="E152" s="102">
        <f>D152/C152*100</f>
        <v>24.898125509372456</v>
      </c>
    </row>
    <row r="153" spans="1:5" s="3" customFormat="1" x14ac:dyDescent="0.25">
      <c r="A153" s="76">
        <v>3211</v>
      </c>
      <c r="B153" s="77" t="s">
        <v>79</v>
      </c>
      <c r="C153" s="78"/>
      <c r="D153" s="78">
        <v>385</v>
      </c>
      <c r="E153" s="102"/>
    </row>
    <row r="154" spans="1:5" s="3" customFormat="1" x14ac:dyDescent="0.25">
      <c r="A154" s="76">
        <v>3212</v>
      </c>
      <c r="B154" s="77" t="s">
        <v>80</v>
      </c>
      <c r="C154" s="78"/>
      <c r="D154" s="78">
        <v>2670</v>
      </c>
      <c r="E154" s="102"/>
    </row>
    <row r="155" spans="1:5" s="3" customFormat="1" x14ac:dyDescent="0.25">
      <c r="A155" s="76">
        <v>3213</v>
      </c>
      <c r="B155" s="77" t="s">
        <v>81</v>
      </c>
      <c r="C155" s="78"/>
      <c r="D155" s="78">
        <v>0</v>
      </c>
      <c r="E155" s="102"/>
    </row>
    <row r="156" spans="1:5" s="2" customFormat="1" x14ac:dyDescent="0.25">
      <c r="A156" s="72">
        <v>322</v>
      </c>
      <c r="B156" s="73" t="s">
        <v>82</v>
      </c>
      <c r="C156" s="74">
        <v>7700</v>
      </c>
      <c r="D156" s="74">
        <f>SUM(D157)</f>
        <v>962.87</v>
      </c>
      <c r="E156" s="102">
        <f>D156/C156*100</f>
        <v>12.504805194805193</v>
      </c>
    </row>
    <row r="157" spans="1:5" s="3" customFormat="1" x14ac:dyDescent="0.25">
      <c r="A157" s="76">
        <v>3221</v>
      </c>
      <c r="B157" s="77" t="s">
        <v>83</v>
      </c>
      <c r="C157" s="78"/>
      <c r="D157" s="78">
        <v>962.87</v>
      </c>
      <c r="E157" s="102"/>
    </row>
    <row r="158" spans="1:5" s="2" customFormat="1" x14ac:dyDescent="0.25">
      <c r="A158" s="72">
        <v>323</v>
      </c>
      <c r="B158" s="73" t="s">
        <v>89</v>
      </c>
      <c r="C158" s="74">
        <v>25070</v>
      </c>
      <c r="D158" s="74">
        <f>SUM(D159:D161)</f>
        <v>5795.98</v>
      </c>
      <c r="E158" s="102">
        <f>D158/C158*100</f>
        <v>23.119186278420418</v>
      </c>
    </row>
    <row r="159" spans="1:5" s="3" customFormat="1" x14ac:dyDescent="0.25">
      <c r="A159" s="76">
        <v>3231</v>
      </c>
      <c r="B159" s="77" t="s">
        <v>90</v>
      </c>
      <c r="C159" s="78"/>
      <c r="D159" s="78">
        <v>2045.98</v>
      </c>
      <c r="E159" s="102"/>
    </row>
    <row r="160" spans="1:5" s="3" customFormat="1" x14ac:dyDescent="0.25">
      <c r="A160" s="76">
        <v>3232</v>
      </c>
      <c r="B160" s="77" t="s">
        <v>91</v>
      </c>
      <c r="C160" s="78"/>
      <c r="D160" s="78">
        <v>0</v>
      </c>
      <c r="E160" s="102"/>
    </row>
    <row r="161" spans="1:5" s="3" customFormat="1" x14ac:dyDescent="0.25">
      <c r="A161" s="76">
        <v>3238</v>
      </c>
      <c r="B161" s="77" t="s">
        <v>97</v>
      </c>
      <c r="C161" s="78"/>
      <c r="D161" s="78">
        <v>3750</v>
      </c>
      <c r="E161" s="102"/>
    </row>
    <row r="162" spans="1:5" s="2" customFormat="1" x14ac:dyDescent="0.25">
      <c r="A162" s="72">
        <v>329</v>
      </c>
      <c r="B162" s="73" t="s">
        <v>100</v>
      </c>
      <c r="C162" s="74">
        <v>11000</v>
      </c>
      <c r="D162" s="74">
        <f>SUM(D163:D164)</f>
        <v>3897.43</v>
      </c>
      <c r="E162" s="102">
        <f>D162/C162*100</f>
        <v>35.43118181818182</v>
      </c>
    </row>
    <row r="163" spans="1:5" s="3" customFormat="1" x14ac:dyDescent="0.25">
      <c r="A163" s="76">
        <v>3293</v>
      </c>
      <c r="B163" s="77" t="s">
        <v>103</v>
      </c>
      <c r="C163" s="78"/>
      <c r="D163" s="78">
        <v>2430.6999999999998</v>
      </c>
      <c r="E163" s="102"/>
    </row>
    <row r="164" spans="1:5" s="3" customFormat="1" x14ac:dyDescent="0.25">
      <c r="A164" s="76">
        <v>3299</v>
      </c>
      <c r="B164" s="77" t="s">
        <v>100</v>
      </c>
      <c r="C164" s="78"/>
      <c r="D164" s="78">
        <v>1466.73</v>
      </c>
      <c r="E164" s="102"/>
    </row>
    <row r="165" spans="1:5" s="3" customFormat="1" x14ac:dyDescent="0.25">
      <c r="A165" s="72">
        <v>422</v>
      </c>
      <c r="B165" s="73" t="s">
        <v>137</v>
      </c>
      <c r="C165" s="74">
        <v>0</v>
      </c>
      <c r="D165" s="74">
        <f>SUM(D166)</f>
        <v>44210</v>
      </c>
      <c r="E165" s="102">
        <v>0</v>
      </c>
    </row>
    <row r="166" spans="1:5" s="3" customFormat="1" x14ac:dyDescent="0.25">
      <c r="A166" s="76">
        <v>4221</v>
      </c>
      <c r="B166" s="77" t="s">
        <v>138</v>
      </c>
      <c r="C166" s="78"/>
      <c r="D166" s="78">
        <v>44210</v>
      </c>
      <c r="E166" s="102"/>
    </row>
    <row r="167" spans="1:5" s="2" customFormat="1" x14ac:dyDescent="0.25">
      <c r="A167" s="72">
        <v>424</v>
      </c>
      <c r="B167" s="73" t="s">
        <v>141</v>
      </c>
      <c r="C167" s="74">
        <v>10000</v>
      </c>
      <c r="D167" s="74">
        <f>SUM(D168)</f>
        <v>5000</v>
      </c>
      <c r="E167" s="102">
        <f>D167/C167*100</f>
        <v>50</v>
      </c>
    </row>
    <row r="168" spans="1:5" s="3" customFormat="1" x14ac:dyDescent="0.25">
      <c r="A168" s="76">
        <v>4241</v>
      </c>
      <c r="B168" s="77" t="s">
        <v>142</v>
      </c>
      <c r="C168" s="78"/>
      <c r="D168" s="78">
        <v>5000</v>
      </c>
      <c r="E168" s="102"/>
    </row>
    <row r="169" spans="1:5" x14ac:dyDescent="0.25">
      <c r="A169" s="61" t="s">
        <v>177</v>
      </c>
      <c r="B169" s="62"/>
      <c r="C169" s="65">
        <f>SUM(C170)</f>
        <v>616940</v>
      </c>
      <c r="D169" s="65">
        <f>SUM(D170)</f>
        <v>297568.14999999997</v>
      </c>
      <c r="E169" s="97">
        <f>D169/C169*100</f>
        <v>48.232915680617232</v>
      </c>
    </row>
    <row r="170" spans="1:5" x14ac:dyDescent="0.25">
      <c r="A170" s="98" t="s">
        <v>178</v>
      </c>
      <c r="B170" s="99"/>
      <c r="C170" s="100">
        <f>SUM(C171,C173,C175,C178,C181,C185,C192)</f>
        <v>616940</v>
      </c>
      <c r="D170" s="100">
        <f>SUM(D171,D173,D175,D178,D181,D185,D192)</f>
        <v>297568.14999999997</v>
      </c>
      <c r="E170" s="101">
        <f>D170/C170*100</f>
        <v>48.232915680617232</v>
      </c>
    </row>
    <row r="171" spans="1:5" s="2" customFormat="1" x14ac:dyDescent="0.25">
      <c r="A171" s="72">
        <v>311</v>
      </c>
      <c r="B171" s="73" t="s">
        <v>71</v>
      </c>
      <c r="C171" s="74">
        <v>370900</v>
      </c>
      <c r="D171" s="74">
        <f>SUM(D172)</f>
        <v>187900.71</v>
      </c>
      <c r="E171" s="102">
        <f>D171/C171*100</f>
        <v>50.660746832030192</v>
      </c>
    </row>
    <row r="172" spans="1:5" s="3" customFormat="1" x14ac:dyDescent="0.25">
      <c r="A172" s="76">
        <v>3111</v>
      </c>
      <c r="B172" s="77" t="s">
        <v>72</v>
      </c>
      <c r="C172" s="78"/>
      <c r="D172" s="78">
        <v>187900.71</v>
      </c>
      <c r="E172" s="102"/>
    </row>
    <row r="173" spans="1:5" s="2" customFormat="1" x14ac:dyDescent="0.25">
      <c r="A173" s="72">
        <v>312</v>
      </c>
      <c r="B173" s="73" t="s">
        <v>73</v>
      </c>
      <c r="C173" s="74">
        <v>12000</v>
      </c>
      <c r="D173" s="74">
        <f>SUM(D174)</f>
        <v>0</v>
      </c>
      <c r="E173" s="102">
        <f>D173/C173*100</f>
        <v>0</v>
      </c>
    </row>
    <row r="174" spans="1:5" s="3" customFormat="1" x14ac:dyDescent="0.25">
      <c r="A174" s="76">
        <v>3121</v>
      </c>
      <c r="B174" s="77" t="s">
        <v>73</v>
      </c>
      <c r="C174" s="78"/>
      <c r="D174" s="78">
        <v>0</v>
      </c>
      <c r="E174" s="102"/>
    </row>
    <row r="175" spans="1:5" s="2" customFormat="1" x14ac:dyDescent="0.25">
      <c r="A175" s="72">
        <v>313</v>
      </c>
      <c r="B175" s="73" t="s">
        <v>74</v>
      </c>
      <c r="C175" s="74">
        <v>63800</v>
      </c>
      <c r="D175" s="74">
        <f>SUM(D176:D177)</f>
        <v>28560.94</v>
      </c>
      <c r="E175" s="102">
        <f>D175/C175*100</f>
        <v>44.766363636363629</v>
      </c>
    </row>
    <row r="176" spans="1:5" s="3" customFormat="1" x14ac:dyDescent="0.25">
      <c r="A176" s="76">
        <v>3132</v>
      </c>
      <c r="B176" s="77" t="s">
        <v>75</v>
      </c>
      <c r="C176" s="78"/>
      <c r="D176" s="78">
        <v>25366.639999999999</v>
      </c>
      <c r="E176" s="102"/>
    </row>
    <row r="177" spans="1:5" s="3" customFormat="1" x14ac:dyDescent="0.25">
      <c r="A177" s="76">
        <v>3133</v>
      </c>
      <c r="B177" s="77" t="s">
        <v>76</v>
      </c>
      <c r="C177" s="78"/>
      <c r="D177" s="78">
        <v>3194.3</v>
      </c>
      <c r="E177" s="102"/>
    </row>
    <row r="178" spans="1:5" s="2" customFormat="1" x14ac:dyDescent="0.25">
      <c r="A178" s="72">
        <v>321</v>
      </c>
      <c r="B178" s="73" t="s">
        <v>78</v>
      </c>
      <c r="C178" s="74">
        <v>20000</v>
      </c>
      <c r="D178" s="74">
        <f>SUM(D179:D180)</f>
        <v>8364</v>
      </c>
      <c r="E178" s="102">
        <f>D178/C178*100</f>
        <v>41.82</v>
      </c>
    </row>
    <row r="179" spans="1:5" s="3" customFormat="1" x14ac:dyDescent="0.25">
      <c r="A179" s="76">
        <v>3211</v>
      </c>
      <c r="B179" s="77" t="s">
        <v>79</v>
      </c>
      <c r="C179" s="78"/>
      <c r="D179" s="78">
        <v>0</v>
      </c>
      <c r="E179" s="102"/>
    </row>
    <row r="180" spans="1:5" s="3" customFormat="1" x14ac:dyDescent="0.25">
      <c r="A180" s="76">
        <v>3212</v>
      </c>
      <c r="B180" s="77" t="s">
        <v>80</v>
      </c>
      <c r="C180" s="78"/>
      <c r="D180" s="78">
        <v>8364</v>
      </c>
      <c r="E180" s="102"/>
    </row>
    <row r="181" spans="1:5" s="2" customFormat="1" x14ac:dyDescent="0.25">
      <c r="A181" s="72">
        <v>322</v>
      </c>
      <c r="B181" s="73" t="s">
        <v>82</v>
      </c>
      <c r="C181" s="74">
        <v>63600</v>
      </c>
      <c r="D181" s="74">
        <f>SUM(D182:D184)</f>
        <v>45959.64</v>
      </c>
      <c r="E181" s="102">
        <f>D181/C181*100</f>
        <v>72.263584905660366</v>
      </c>
    </row>
    <row r="182" spans="1:5" s="3" customFormat="1" x14ac:dyDescent="0.25">
      <c r="A182" s="76">
        <v>3221</v>
      </c>
      <c r="B182" s="77" t="s">
        <v>83</v>
      </c>
      <c r="C182" s="78"/>
      <c r="D182" s="78">
        <v>1421.88</v>
      </c>
      <c r="E182" s="102"/>
    </row>
    <row r="183" spans="1:5" s="3" customFormat="1" x14ac:dyDescent="0.25">
      <c r="A183" s="76">
        <v>3222</v>
      </c>
      <c r="B183" s="77" t="s">
        <v>84</v>
      </c>
      <c r="C183" s="78"/>
      <c r="D183" s="78">
        <v>0</v>
      </c>
      <c r="E183" s="102"/>
    </row>
    <row r="184" spans="1:5" s="3" customFormat="1" x14ac:dyDescent="0.25">
      <c r="A184" s="76">
        <v>3223</v>
      </c>
      <c r="B184" s="77" t="s">
        <v>85</v>
      </c>
      <c r="C184" s="78"/>
      <c r="D184" s="78">
        <v>44537.760000000002</v>
      </c>
      <c r="E184" s="102"/>
    </row>
    <row r="185" spans="1:5" s="2" customFormat="1" x14ac:dyDescent="0.25">
      <c r="A185" s="72">
        <v>323</v>
      </c>
      <c r="B185" s="73" t="s">
        <v>89</v>
      </c>
      <c r="C185" s="74">
        <v>68740</v>
      </c>
      <c r="D185" s="74">
        <f>SUM(D186:D191)</f>
        <v>16782.86</v>
      </c>
      <c r="E185" s="102">
        <f>D185/C185*100</f>
        <v>24.41498399767239</v>
      </c>
    </row>
    <row r="186" spans="1:5" s="3" customFormat="1" x14ac:dyDescent="0.25">
      <c r="A186" s="76">
        <v>3231</v>
      </c>
      <c r="B186" s="77" t="s">
        <v>90</v>
      </c>
      <c r="C186" s="78"/>
      <c r="D186" s="78">
        <v>2827.59</v>
      </c>
      <c r="E186" s="102"/>
    </row>
    <row r="187" spans="1:5" s="3" customFormat="1" x14ac:dyDescent="0.25">
      <c r="A187" s="76">
        <v>3232</v>
      </c>
      <c r="B187" s="77" t="s">
        <v>91</v>
      </c>
      <c r="C187" s="78"/>
      <c r="D187" s="78">
        <v>1350</v>
      </c>
      <c r="E187" s="102"/>
    </row>
    <row r="188" spans="1:5" s="3" customFormat="1" x14ac:dyDescent="0.25">
      <c r="A188" s="76">
        <v>3233</v>
      </c>
      <c r="B188" s="77" t="s">
        <v>92</v>
      </c>
      <c r="C188" s="78"/>
      <c r="D188" s="78">
        <v>0</v>
      </c>
      <c r="E188" s="102"/>
    </row>
    <row r="189" spans="1:5" s="3" customFormat="1" x14ac:dyDescent="0.25">
      <c r="A189" s="76">
        <v>3236</v>
      </c>
      <c r="B189" s="77" t="s">
        <v>95</v>
      </c>
      <c r="C189" s="78"/>
      <c r="D189" s="78">
        <v>2483.75</v>
      </c>
      <c r="E189" s="102"/>
    </row>
    <row r="190" spans="1:5" s="3" customFormat="1" x14ac:dyDescent="0.25">
      <c r="A190" s="76">
        <v>3238</v>
      </c>
      <c r="B190" s="77" t="s">
        <v>97</v>
      </c>
      <c r="C190" s="78"/>
      <c r="D190" s="78">
        <v>7000</v>
      </c>
      <c r="E190" s="102"/>
    </row>
    <row r="191" spans="1:5" s="3" customFormat="1" x14ac:dyDescent="0.25">
      <c r="A191" s="76">
        <v>3239</v>
      </c>
      <c r="B191" s="77" t="s">
        <v>98</v>
      </c>
      <c r="C191" s="78"/>
      <c r="D191" s="78">
        <v>3121.52</v>
      </c>
      <c r="E191" s="102"/>
    </row>
    <row r="192" spans="1:5" s="2" customFormat="1" x14ac:dyDescent="0.25">
      <c r="A192" s="72">
        <v>329</v>
      </c>
      <c r="B192" s="73" t="s">
        <v>100</v>
      </c>
      <c r="C192" s="74">
        <v>17900</v>
      </c>
      <c r="D192" s="74">
        <f>SUM(D193:D194)</f>
        <v>10000</v>
      </c>
      <c r="E192" s="102">
        <f>D192/C192*100</f>
        <v>55.865921787709496</v>
      </c>
    </row>
    <row r="193" spans="1:5" s="3" customFormat="1" x14ac:dyDescent="0.25">
      <c r="A193" s="76">
        <v>3293</v>
      </c>
      <c r="B193" s="77" t="s">
        <v>103</v>
      </c>
      <c r="C193" s="78"/>
      <c r="D193" s="78">
        <v>0</v>
      </c>
      <c r="E193" s="103"/>
    </row>
    <row r="194" spans="1:5" s="3" customFormat="1" x14ac:dyDescent="0.25">
      <c r="A194" s="105">
        <v>3299</v>
      </c>
      <c r="B194" s="106" t="s">
        <v>100</v>
      </c>
      <c r="C194" s="107"/>
      <c r="D194" s="107">
        <v>10000</v>
      </c>
      <c r="E194" s="108"/>
    </row>
  </sheetData>
  <mergeCells count="2">
    <mergeCell ref="A3:E3"/>
    <mergeCell ref="A4:E4"/>
  </mergeCells>
  <phoneticPr fontId="5" type="noConversion"/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NASLOV</vt:lpstr>
      <vt:lpstr>OPĆI DIO</vt:lpstr>
      <vt:lpstr>POSEBNI DIO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Knežević</dc:creator>
  <cp:lastModifiedBy>tajnica</cp:lastModifiedBy>
  <cp:lastPrinted>2013-09-19T08:33:11Z</cp:lastPrinted>
  <dcterms:created xsi:type="dcterms:W3CDTF">2013-08-22T19:02:15Z</dcterms:created>
  <dcterms:modified xsi:type="dcterms:W3CDTF">2013-09-19T08:39:14Z</dcterms:modified>
</cp:coreProperties>
</file>